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80" windowHeight="1170" tabRatio="601" activeTab="0"/>
  </bookViews>
  <sheets>
    <sheet name="Circulate accounts" sheetId="1" r:id="rId1"/>
    <sheet name="Balance sheet" sheetId="2" r:id="rId2"/>
    <sheet name="Income statement" sheetId="3" r:id="rId3"/>
    <sheet name="CF" sheetId="4" r:id="rId4"/>
    <sheet name="N-2" sheetId="5" r:id="rId5"/>
    <sheet name="N-3" sheetId="6" r:id="rId6"/>
    <sheet name="N-4" sheetId="7" r:id="rId7"/>
    <sheet name="N-5" sheetId="8" r:id="rId8"/>
  </sheets>
  <definedNames>
    <definedName name="_xlnm.Print_Area" localSheetId="1">'Balance sheet'!$B$2:$F$44</definedName>
    <definedName name="_xlnm.Print_Area" localSheetId="3">'CF'!$B$2:$H$29</definedName>
    <definedName name="_xlnm.Print_Area" localSheetId="0">'Circulate accounts'!$A$1:$O$70</definedName>
    <definedName name="_xlnm.Print_Area" localSheetId="2">'Income statement'!$C$2:$G$30</definedName>
    <definedName name="_xlnm.Print_Area" localSheetId="4">'N-2'!$A$1:$F$61</definedName>
    <definedName name="_xlnm.Print_Area" localSheetId="5">'N-3'!$A$1:$H$19</definedName>
    <definedName name="_xlnm.Print_Area" localSheetId="6">'N-4'!$A$1:$F$96</definedName>
    <definedName name="_xlnm.Print_Area" localSheetId="7">'N-5'!$B$1:$G$66</definedName>
  </definedNames>
  <calcPr fullCalcOnLoad="1"/>
</workbook>
</file>

<file path=xl/sharedStrings.xml><?xml version="1.0" encoding="utf-8"?>
<sst xmlns="http://schemas.openxmlformats.org/spreadsheetml/2006/main" count="422" uniqueCount="308">
  <si>
    <t>Premium</t>
  </si>
  <si>
    <t>Collection from Sales &amp; Others</t>
  </si>
  <si>
    <t>Payment for Cost &amp; Expenses</t>
  </si>
  <si>
    <t>AUTHORIZED CAPITAL</t>
  </si>
  <si>
    <t>No. of Shares</t>
  </si>
  <si>
    <t xml:space="preserve"> %</t>
  </si>
  <si>
    <t>Non-Current Assets</t>
  </si>
  <si>
    <t>Current Assets</t>
  </si>
  <si>
    <t>Current Liabilities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</si>
  <si>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</si>
  <si>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</si>
  <si>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</si>
  <si>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</si>
  <si>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</si>
  <si>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</si>
  <si>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</si>
  <si>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</si>
  <si>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</si>
  <si>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HAQUE SHAHALAM MANSUR &amp; CO.</t>
  </si>
  <si>
    <t>Chartered Accountants</t>
  </si>
  <si>
    <t>Taka</t>
  </si>
  <si>
    <t>Gross Profit</t>
  </si>
  <si>
    <t>Operating Expenses</t>
  </si>
  <si>
    <t>Cost of Goods Sold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</si>
  <si>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</si>
  <si>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</si>
  <si>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</si>
  <si>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</si>
  <si>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</si>
  <si>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</si>
  <si>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</si>
  <si>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General Public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</si>
  <si>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</si>
  <si>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</si>
  <si>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</si>
  <si>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</si>
  <si>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</si>
  <si>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Selling &amp; Distribution Expenses</t>
  </si>
  <si>
    <t>Share Capital</t>
  </si>
  <si>
    <t>Retained Earnings</t>
  </si>
  <si>
    <t>Retained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</si>
  <si>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</si>
  <si>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</si>
  <si>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</si>
  <si>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</si>
  <si>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</si>
  <si>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</si>
  <si>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</si>
  <si>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</si>
  <si>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</si>
  <si>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</si>
  <si>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</si>
  <si>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</si>
  <si>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</si>
  <si>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Property &amp; Assets</t>
  </si>
  <si>
    <t>Capital &amp; Liabilities</t>
  </si>
  <si>
    <t>Administrative &amp; General Expenses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</si>
  <si>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</si>
  <si>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</si>
  <si>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</si>
  <si>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</si>
  <si>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</si>
  <si>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</si>
  <si>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The break-up of the amount is shown below:</t>
  </si>
  <si>
    <t>05.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</si>
  <si>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</si>
  <si>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</si>
  <si>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</si>
  <si>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</si>
  <si>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</si>
  <si>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</si>
  <si>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</si>
  <si>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 xml:space="preserve">CASH: </t>
  </si>
  <si>
    <t>Head Office</t>
  </si>
  <si>
    <t>BANK:</t>
  </si>
  <si>
    <t>SHARE CAPITAL: TK. 48,500,000</t>
  </si>
  <si>
    <t>Total Taka</t>
  </si>
  <si>
    <t>Directors/Sponsors</t>
  </si>
  <si>
    <t>Financial Institutions</t>
  </si>
  <si>
    <t>ICB Investors Account</t>
  </si>
  <si>
    <t>General Reserve</t>
  </si>
  <si>
    <t>Dividend Equalization Fund</t>
  </si>
  <si>
    <t>SHARE PREMIUM: TK. 106,700,000</t>
  </si>
  <si>
    <t>TAX HOLIDAY RESERVE: TK. 23,016,918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</si>
  <si>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</si>
  <si>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</si>
  <si>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</si>
  <si>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</si>
  <si>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</si>
  <si>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</si>
  <si>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</si>
  <si>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</si>
  <si>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</si>
  <si>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</si>
  <si>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</si>
  <si>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</si>
  <si>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</si>
  <si>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</si>
  <si>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</si>
  <si>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</si>
  <si>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</si>
  <si>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</si>
  <si>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</si>
  <si>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</si>
  <si>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</si>
  <si>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</si>
  <si>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</si>
  <si>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</si>
  <si>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</si>
  <si>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</si>
  <si>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</si>
  <si>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</si>
  <si>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</si>
  <si>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</si>
  <si>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</si>
  <si>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</si>
  <si>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Cost of Goods Manufactured</t>
  </si>
  <si>
    <t>Cost of Materials Consumed</t>
  </si>
  <si>
    <t>This is made up as follows:</t>
  </si>
  <si>
    <t>Wages &amp; Salaries</t>
  </si>
  <si>
    <t>Financial Expenses</t>
  </si>
  <si>
    <t>Net Cash Inflow/(Outflow)</t>
  </si>
  <si>
    <t>Cash &amp; Bank Balances</t>
  </si>
  <si>
    <t>Workers' Profit Participation/Welfare Fund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</si>
  <si>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</si>
  <si>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</si>
  <si>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</si>
  <si>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</si>
  <si>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</si>
  <si>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</si>
  <si>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</si>
  <si>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</si>
  <si>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</si>
  <si>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</si>
  <si>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</si>
  <si>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</si>
  <si>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</si>
  <si>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</si>
  <si>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</si>
  <si>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</si>
  <si>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</si>
  <si>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</si>
  <si>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</si>
  <si>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19.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</si>
  <si>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</si>
  <si>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</si>
  <si>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</si>
  <si>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</si>
  <si>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</si>
  <si>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</si>
  <si>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</si>
  <si>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</si>
  <si>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</si>
  <si>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</si>
  <si>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</si>
  <si>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</si>
  <si>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</si>
  <si>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</si>
  <si>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</si>
  <si>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</si>
  <si>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Net Operating Cash Flow per Share</t>
  </si>
  <si>
    <t>Note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</si>
  <si>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</si>
  <si>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</si>
  <si>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</si>
  <si>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</si>
  <si>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</si>
  <si>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31st December</t>
  </si>
  <si>
    <t>January to</t>
  </si>
  <si>
    <t xml:space="preserve">Raw Materials </t>
  </si>
  <si>
    <t xml:space="preserve">Finished Goods </t>
  </si>
  <si>
    <t xml:space="preserve">Work-in-Process </t>
  </si>
  <si>
    <t>01.</t>
  </si>
  <si>
    <t>Payment of  Lease Rental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</si>
  <si>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</si>
  <si>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</si>
  <si>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</si>
  <si>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</si>
  <si>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</si>
  <si>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 xml:space="preserve">Revaluation Reserve </t>
  </si>
  <si>
    <t xml:space="preserve">Tax Holiday Reserve </t>
  </si>
  <si>
    <t xml:space="preserve">Opening Cash &amp; Bank Balances </t>
  </si>
  <si>
    <t xml:space="preserve">Closing Cash &amp; Bank Balances </t>
  </si>
  <si>
    <t>Total Taka:-</t>
  </si>
  <si>
    <t>Add: Profit during the year</t>
  </si>
  <si>
    <t>5,000,000 Ordinary Shares of Tk. 10/- each</t>
  </si>
  <si>
    <t xml:space="preserve"> Composition of Shareholding:</t>
  </si>
  <si>
    <t>485,000 Ordinary Shares of Tk. 10/- each paid-up in full</t>
  </si>
  <si>
    <t>AGM Expenses</t>
  </si>
  <si>
    <t xml:space="preserve">Materials </t>
  </si>
  <si>
    <t xml:space="preserve">Factory Overhead </t>
  </si>
  <si>
    <t xml:space="preserve">Cost of Materials Consumed </t>
  </si>
  <si>
    <t xml:space="preserve">Cost of Goods Manufactured </t>
  </si>
  <si>
    <t>Total Assets:-</t>
  </si>
  <si>
    <t>Total Shareholders’ Equity &amp; Liabilities:-</t>
  </si>
  <si>
    <t xml:space="preserve">Donation </t>
  </si>
  <si>
    <t>02.</t>
  </si>
  <si>
    <t>WORKERS' PROFIT PARTICIPATION/WELFARE FUND: TK.199,413</t>
  </si>
  <si>
    <t>17.01</t>
  </si>
  <si>
    <t>17.02</t>
  </si>
  <si>
    <t>17.03</t>
  </si>
  <si>
    <t xml:space="preserve">INCOME STATEMENT </t>
  </si>
  <si>
    <t>Legal ,Taxes/Vat ,Listing &amp; Renewal Exp.</t>
  </si>
  <si>
    <t>Cash flow Statement (Un-audited)</t>
  </si>
  <si>
    <r>
      <t xml:space="preserve">           </t>
    </r>
    <r>
      <rPr>
        <b/>
        <u val="single"/>
        <sz val="9"/>
        <rFont val="Arial"/>
        <family val="2"/>
      </rPr>
      <t>Registered Office : 93, Motijheel C/A, Dhaka-1000.</t>
    </r>
  </si>
  <si>
    <t xml:space="preserve"> </t>
  </si>
  <si>
    <t>Taka'000s</t>
  </si>
  <si>
    <t>1 Jan to</t>
  </si>
  <si>
    <t>Taka '000s</t>
  </si>
  <si>
    <t>Advances,Deposits &amp; Prepayments</t>
  </si>
  <si>
    <t>Total Assets</t>
  </si>
  <si>
    <t>Payment of  SEBL  Term Loan</t>
  </si>
  <si>
    <t>EQUITY &amp; LIABILITIES</t>
  </si>
  <si>
    <t>Net Cash  Inflow / (outflow)</t>
  </si>
  <si>
    <t>Total Equity &amp; Liabilities</t>
  </si>
  <si>
    <t>Statement of Changes in Shareholders' Equity (Un-audited)</t>
  </si>
  <si>
    <t xml:space="preserve">Revenue </t>
  </si>
  <si>
    <t>Capital</t>
  </si>
  <si>
    <t>Reserve</t>
  </si>
  <si>
    <t>Loss</t>
  </si>
  <si>
    <t>Income Statement (Un-audited)</t>
  </si>
  <si>
    <t xml:space="preserve">Balance as at </t>
  </si>
  <si>
    <t>Jan to</t>
  </si>
  <si>
    <t xml:space="preserve">Net profit for </t>
  </si>
  <si>
    <t>the period of 1st Jan</t>
  </si>
  <si>
    <t xml:space="preserve">Balance as </t>
  </si>
  <si>
    <t xml:space="preserve">Workers profit participation Fund </t>
  </si>
  <si>
    <t>1st Jan-2014</t>
  </si>
  <si>
    <t xml:space="preserve"> Earning per Share (EPS)</t>
  </si>
  <si>
    <t>Non-Current Liabilities</t>
  </si>
  <si>
    <t xml:space="preserve">Term Loan </t>
  </si>
  <si>
    <t>Deferred Tax Liabilities</t>
  </si>
  <si>
    <t xml:space="preserve">Balance </t>
  </si>
  <si>
    <t>Long Term Loan (SEBL)</t>
  </si>
  <si>
    <t>Long Term Loan (UBL)</t>
  </si>
  <si>
    <t>Interest Block A/C</t>
  </si>
  <si>
    <t>Adjustment for Re-valuation</t>
  </si>
  <si>
    <t>Adjustment for Lease Rent</t>
  </si>
  <si>
    <t>Filter Making Cost</t>
  </si>
  <si>
    <t>Payment to Supplier &amp; Cost of Exp.</t>
  </si>
  <si>
    <t>1st Jan-2015</t>
  </si>
  <si>
    <t>Deferred Tax Liabilities:Tk.29,857,236</t>
  </si>
  <si>
    <t>REVALUATION RESERVE: TK. 41,780,584</t>
  </si>
  <si>
    <t>REVENUE RESERVE &amp; SURPLUS: TK. 65,652,502</t>
  </si>
  <si>
    <t>PRE-PRODUCTION EXPENSES: TK. 18,360,031</t>
  </si>
  <si>
    <t>06.</t>
  </si>
  <si>
    <t>8.01</t>
  </si>
  <si>
    <t>8.02</t>
  </si>
  <si>
    <t>9.</t>
  </si>
  <si>
    <t>Advance VAT Deposit</t>
  </si>
  <si>
    <t>Payment of  SEBL Loan Installment</t>
  </si>
  <si>
    <t>Tax provission onTurnover</t>
  </si>
  <si>
    <t>Tax provission on Turnover</t>
  </si>
  <si>
    <t xml:space="preserve">Net Loss for </t>
  </si>
  <si>
    <r>
      <t xml:space="preserve">Net( Loss)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>Profit before  Tax</t>
    </r>
  </si>
  <si>
    <t xml:space="preserve">July to </t>
  </si>
  <si>
    <t>Managing Director(C.C)</t>
  </si>
  <si>
    <t>Sept'15</t>
  </si>
  <si>
    <t>Sept'14</t>
  </si>
  <si>
    <t>to 30th Sept-2014</t>
  </si>
  <si>
    <t>to 30th Sept-2015</t>
  </si>
  <si>
    <t>30th Sept-2015</t>
  </si>
  <si>
    <t>AS ON 30TH SEPTEMBER-2015</t>
  </si>
  <si>
    <t>FOR THE PERIOD ENDED 30TH SEPTEMBER-2015</t>
  </si>
  <si>
    <t>NET OPERATING CASH FLOW PER SHARE: TK.1.70</t>
  </si>
  <si>
    <t>FINANCIAL EXPENSES: TK. 46,078</t>
  </si>
  <si>
    <t>ADMINISTRATIVE &amp; GENERAL EXPENSES: TK. 11,885,879</t>
  </si>
  <si>
    <t>CREDITORS &amp; ACCRUALS: TK. 3,290,216</t>
  </si>
  <si>
    <t>Term Loan Tk.149,087,458</t>
  </si>
  <si>
    <t>CASH &amp; BANK BALANCES: TK. 1,167,750</t>
  </si>
  <si>
    <t>ADVANCES, DEPOSITS &amp; PREPAYMENTS: TK. 25,438,681</t>
  </si>
  <si>
    <t>ACCOUNTS RECEIVABLE-TRADE: TK. 96,779,784</t>
  </si>
  <si>
    <t>30th September</t>
  </si>
  <si>
    <t>Sept,2015</t>
  </si>
  <si>
    <t>Sept,2014</t>
  </si>
  <si>
    <t>Balance Sheet (Un-audited) as at 3oth September, 2015</t>
  </si>
  <si>
    <t>for the period from 1st January to 30th September-2015</t>
  </si>
  <si>
    <t>for the period from 1st January to 30th September ,2015</t>
  </si>
  <si>
    <t>for the period from 1st January to 30th September2015</t>
  </si>
  <si>
    <t>at 30th Sep-2014</t>
  </si>
  <si>
    <t>ACCOUNTS PAYABLE (GOODS SUPPLY): TK. 50,797,247</t>
  </si>
  <si>
    <t>FACTORY OVERHEAD: TK. 14,441,304</t>
  </si>
  <si>
    <t>COST OF MATERIALS CONSUMED: TK. 124,170,164</t>
  </si>
  <si>
    <t>COST OF GOODS MANUFACTURED: TK. 146,452,647</t>
  </si>
  <si>
    <t>COST OF GOODS SOLD: TK. 147,781,421</t>
  </si>
  <si>
    <t>TURNOVER: TK.151,936,309</t>
  </si>
  <si>
    <t>Asst. Company Secretary</t>
  </si>
  <si>
    <t>BASIC EARNING PER SHARE (EPS): TK (1.83)</t>
  </si>
  <si>
    <t>RETAINED EARNINGS: TK. (476,454,515)</t>
  </si>
  <si>
    <t>PROVISION FOR INCOME TAX: TK. 6,605,353</t>
  </si>
  <si>
    <r>
      <t>Operating(Loss)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Profit </t>
    </r>
  </si>
  <si>
    <r>
      <t xml:space="preserve">Net (Loss )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>Profit after  Tax</t>
    </r>
  </si>
  <si>
    <t>THIRD QUARTER  FINANCIAL STATEMENT</t>
  </si>
  <si>
    <t>Net(Loss) / Profit after Income Tax</t>
  </si>
  <si>
    <r>
      <t>Operating  (Loss)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Profit before WPPF</t>
    </r>
  </si>
  <si>
    <r>
      <t>Net (Loss)</t>
    </r>
    <r>
      <rPr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Profit before Income Tax</t>
    </r>
  </si>
  <si>
    <t>INVENTORIES: TK. 106,586,083</t>
  </si>
  <si>
    <t>Note:- The Company and Banks have gone into litigation to mitigate their</t>
  </si>
  <si>
    <t xml:space="preserve">period against those loans. Previous year 's figures has been re-arranged </t>
  </si>
  <si>
    <t>where necessary.</t>
  </si>
  <si>
    <t>respective grievances. As such no interest has been charged during the</t>
  </si>
  <si>
    <t xml:space="preserve">Chairman      </t>
  </si>
  <si>
    <t>Director</t>
  </si>
  <si>
    <r>
      <t xml:space="preserve">The details of the published Third quarter (Q3) financial statements can be available in the web-site of the company. The address of the web-site is </t>
    </r>
    <r>
      <rPr>
        <b/>
        <sz val="8"/>
        <rFont val="Arial"/>
        <family val="2"/>
      </rPr>
      <t>www.azizpipes.com</t>
    </r>
  </si>
  <si>
    <t>Md. Abul Hossain</t>
  </si>
  <si>
    <t>Mohd. Abdul Halim</t>
  </si>
  <si>
    <t>A.H.M Zakaria</t>
  </si>
  <si>
    <t>Md. Nurul Absar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</si>
</sst>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sz val="7.5"/>
      <name val="Arial"/>
      <family val="2"/>
    </font>
    <font>
      <b/>
      <u val="doubleAccounting"/>
      <sz val="8"/>
      <name val="Arial"/>
      <family val="2"/>
    </font>
    <font>
      <u val="doubleAccounting"/>
      <sz val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1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0" fontId="0" fillId="0" borderId="0" xfId="0" applyFont="1" applyAlignment="1">
      <alignment vertical="top" wrapText="1"/>
    </xf>
    <xf numFmtId="182" fontId="0" fillId="0" borderId="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182" fontId="0" fillId="0" borderId="14" xfId="42" applyNumberFormat="1" applyFont="1" applyBorder="1" applyAlignment="1">
      <alignment/>
    </xf>
    <xf numFmtId="182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82" fontId="0" fillId="0" borderId="0" xfId="0" applyNumberFormat="1" applyFont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182" fontId="1" fillId="0" borderId="11" xfId="42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182" fontId="1" fillId="0" borderId="10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17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2" fontId="0" fillId="0" borderId="18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82" fontId="1" fillId="0" borderId="11" xfId="42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171" fontId="0" fillId="0" borderId="0" xfId="42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1" fontId="0" fillId="0" borderId="22" xfId="42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1" fontId="0" fillId="0" borderId="24" xfId="42" applyFont="1" applyBorder="1" applyAlignment="1">
      <alignment/>
    </xf>
    <xf numFmtId="182" fontId="9" fillId="0" borderId="0" xfId="42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182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" fillId="0" borderId="20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2" fontId="1" fillId="0" borderId="27" xfId="42" applyNumberFormat="1" applyFont="1" applyBorder="1" applyAlignment="1">
      <alignment horizontal="center"/>
    </xf>
    <xf numFmtId="182" fontId="0" fillId="0" borderId="30" xfId="42" applyNumberFormat="1" applyFont="1" applyBorder="1" applyAlignment="1">
      <alignment/>
    </xf>
    <xf numFmtId="182" fontId="0" fillId="0" borderId="31" xfId="42" applyNumberFormat="1" applyFont="1" applyBorder="1" applyAlignment="1">
      <alignment/>
    </xf>
    <xf numFmtId="182" fontId="1" fillId="0" borderId="28" xfId="42" applyNumberFormat="1" applyFont="1" applyBorder="1" applyAlignment="1">
      <alignment/>
    </xf>
    <xf numFmtId="182" fontId="0" fillId="0" borderId="28" xfId="42" applyNumberFormat="1" applyFont="1" applyBorder="1" applyAlignment="1">
      <alignment/>
    </xf>
    <xf numFmtId="182" fontId="1" fillId="0" borderId="32" xfId="42" applyNumberFormat="1" applyFont="1" applyBorder="1" applyAlignment="1">
      <alignment/>
    </xf>
    <xf numFmtId="182" fontId="0" fillId="0" borderId="28" xfId="42" applyNumberFormat="1" applyFont="1" applyBorder="1" applyAlignment="1">
      <alignment/>
    </xf>
    <xf numFmtId="171" fontId="1" fillId="0" borderId="29" xfId="42" applyFont="1" applyBorder="1" applyAlignment="1">
      <alignment/>
    </xf>
    <xf numFmtId="182" fontId="0" fillId="0" borderId="33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1" fontId="0" fillId="0" borderId="25" xfId="42" applyFont="1" applyBorder="1" applyAlignment="1">
      <alignment/>
    </xf>
    <xf numFmtId="0" fontId="1" fillId="0" borderId="35" xfId="0" applyFont="1" applyBorder="1" applyAlignment="1">
      <alignment horizontal="center"/>
    </xf>
    <xf numFmtId="171" fontId="0" fillId="0" borderId="36" xfId="42" applyFont="1" applyBorder="1" applyAlignment="1">
      <alignment/>
    </xf>
    <xf numFmtId="182" fontId="1" fillId="0" borderId="35" xfId="42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182" fontId="1" fillId="0" borderId="35" xfId="42" applyNumberFormat="1" applyFont="1" applyBorder="1" applyAlignment="1">
      <alignment/>
    </xf>
    <xf numFmtId="0" fontId="1" fillId="0" borderId="36" xfId="0" applyFont="1" applyBorder="1" applyAlignment="1">
      <alignment/>
    </xf>
    <xf numFmtId="182" fontId="0" fillId="0" borderId="37" xfId="42" applyNumberFormat="1" applyFont="1" applyBorder="1" applyAlignment="1">
      <alignment/>
    </xf>
    <xf numFmtId="182" fontId="0" fillId="0" borderId="35" xfId="42" applyNumberFormat="1" applyFont="1" applyBorder="1" applyAlignment="1">
      <alignment/>
    </xf>
    <xf numFmtId="182" fontId="0" fillId="0" borderId="38" xfId="42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71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182" fontId="1" fillId="0" borderId="17" xfId="42" applyNumberFormat="1" applyFont="1" applyBorder="1" applyAlignment="1">
      <alignment horizontal="right"/>
    </xf>
    <xf numFmtId="17" fontId="1" fillId="0" borderId="28" xfId="0" applyNumberFormat="1" applyFont="1" applyBorder="1" applyAlignment="1">
      <alignment horizontal="center"/>
    </xf>
    <xf numFmtId="182" fontId="1" fillId="0" borderId="28" xfId="42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right"/>
    </xf>
    <xf numFmtId="182" fontId="0" fillId="0" borderId="28" xfId="42" applyNumberFormat="1" applyFont="1" applyBorder="1" applyAlignment="1">
      <alignment horizontal="right"/>
    </xf>
    <xf numFmtId="182" fontId="1" fillId="0" borderId="41" xfId="42" applyNumberFormat="1" applyFont="1" applyBorder="1" applyAlignment="1">
      <alignment horizontal="right"/>
    </xf>
    <xf numFmtId="182" fontId="0" fillId="0" borderId="30" xfId="42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82" fontId="10" fillId="0" borderId="41" xfId="0" applyNumberFormat="1" applyFont="1" applyBorder="1" applyAlignment="1">
      <alignment horizontal="right"/>
    </xf>
    <xf numFmtId="182" fontId="1" fillId="0" borderId="28" xfId="0" applyNumberFormat="1" applyFont="1" applyBorder="1" applyAlignment="1">
      <alignment/>
    </xf>
    <xf numFmtId="182" fontId="9" fillId="0" borderId="28" xfId="0" applyNumberFormat="1" applyFont="1" applyBorder="1" applyAlignment="1">
      <alignment/>
    </xf>
    <xf numFmtId="171" fontId="1" fillId="0" borderId="29" xfId="42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36" xfId="0" applyFont="1" applyBorder="1" applyAlignment="1">
      <alignment vertical="center"/>
    </xf>
    <xf numFmtId="182" fontId="1" fillId="0" borderId="35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1" fillId="0" borderId="12" xfId="42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24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right"/>
    </xf>
    <xf numFmtId="169" fontId="4" fillId="0" borderId="36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right"/>
    </xf>
    <xf numFmtId="15" fontId="4" fillId="0" borderId="36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169" fontId="8" fillId="0" borderId="36" xfId="0" applyNumberFormat="1" applyFont="1" applyBorder="1" applyAlignment="1">
      <alignment horizontal="right"/>
    </xf>
    <xf numFmtId="182" fontId="8" fillId="0" borderId="0" xfId="0" applyNumberFormat="1" applyFont="1" applyAlignment="1">
      <alignment/>
    </xf>
    <xf numFmtId="188" fontId="8" fillId="0" borderId="0" xfId="0" applyNumberFormat="1" applyFont="1" applyBorder="1" applyAlignment="1" quotePrefix="1">
      <alignment horizontal="center"/>
    </xf>
    <xf numFmtId="182" fontId="8" fillId="0" borderId="0" xfId="42" applyNumberFormat="1" applyFont="1" applyBorder="1" applyAlignment="1">
      <alignment/>
    </xf>
    <xf numFmtId="0" fontId="8" fillId="0" borderId="20" xfId="0" applyFont="1" applyBorder="1" applyAlignment="1">
      <alignment vertical="center"/>
    </xf>
    <xf numFmtId="182" fontId="8" fillId="0" borderId="36" xfId="0" applyNumberFormat="1" applyFont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182" fontId="16" fillId="0" borderId="36" xfId="42" applyNumberFormat="1" applyFont="1" applyBorder="1" applyAlignment="1">
      <alignment horizontal="right"/>
    </xf>
    <xf numFmtId="169" fontId="17" fillId="0" borderId="0" xfId="0" applyNumberFormat="1" applyFont="1" applyBorder="1" applyAlignment="1">
      <alignment horizontal="right"/>
    </xf>
    <xf numFmtId="169" fontId="17" fillId="0" borderId="36" xfId="0" applyNumberFormat="1" applyFont="1" applyBorder="1" applyAlignment="1">
      <alignment horizontal="right"/>
    </xf>
    <xf numFmtId="182" fontId="4" fillId="0" borderId="36" xfId="42" applyNumberFormat="1" applyFont="1" applyBorder="1" applyAlignment="1">
      <alignment horizontal="right"/>
    </xf>
    <xf numFmtId="188" fontId="8" fillId="0" borderId="0" xfId="0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182" fontId="8" fillId="0" borderId="36" xfId="42" applyNumberFormat="1" applyFont="1" applyBorder="1" applyAlignment="1">
      <alignment horizontal="right"/>
    </xf>
    <xf numFmtId="0" fontId="18" fillId="0" borderId="20" xfId="0" applyFont="1" applyBorder="1" applyAlignment="1">
      <alignment vertical="center"/>
    </xf>
    <xf numFmtId="188" fontId="4" fillId="0" borderId="42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182" fontId="4" fillId="0" borderId="42" xfId="42" applyNumberFormat="1" applyFont="1" applyBorder="1" applyAlignment="1">
      <alignment/>
    </xf>
    <xf numFmtId="182" fontId="19" fillId="0" borderId="0" xfId="42" applyNumberFormat="1" applyFont="1" applyBorder="1" applyAlignment="1">
      <alignment/>
    </xf>
    <xf numFmtId="0" fontId="4" fillId="0" borderId="20" xfId="0" applyFont="1" applyBorder="1" applyAlignment="1">
      <alignment vertical="center"/>
    </xf>
    <xf numFmtId="182" fontId="4" fillId="0" borderId="36" xfId="0" applyNumberFormat="1" applyFont="1" applyBorder="1" applyAlignment="1">
      <alignment/>
    </xf>
    <xf numFmtId="169" fontId="19" fillId="0" borderId="0" xfId="0" applyNumberFormat="1" applyFont="1" applyBorder="1" applyAlignment="1">
      <alignment horizontal="right"/>
    </xf>
    <xf numFmtId="182" fontId="19" fillId="0" borderId="36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18" fillId="0" borderId="20" xfId="0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82" fontId="8" fillId="0" borderId="36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182" fontId="20" fillId="0" borderId="0" xfId="42" applyNumberFormat="1" applyFont="1" applyBorder="1" applyAlignment="1">
      <alignment/>
    </xf>
    <xf numFmtId="182" fontId="20" fillId="0" borderId="36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4" fillId="0" borderId="15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182" fontId="4" fillId="0" borderId="43" xfId="42" applyNumberFormat="1" applyFont="1" applyBorder="1" applyAlignment="1">
      <alignment horizontal="right"/>
    </xf>
    <xf numFmtId="182" fontId="8" fillId="0" borderId="0" xfId="42" applyNumberFormat="1" applyFont="1" applyBorder="1" applyAlignment="1">
      <alignment horizontal="right"/>
    </xf>
    <xf numFmtId="182" fontId="8" fillId="0" borderId="15" xfId="42" applyNumberFormat="1" applyFont="1" applyBorder="1" applyAlignment="1">
      <alignment horizontal="right"/>
    </xf>
    <xf numFmtId="182" fontId="16" fillId="0" borderId="0" xfId="42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182" fontId="4" fillId="0" borderId="10" xfId="42" applyNumberFormat="1" applyFont="1" applyBorder="1" applyAlignment="1">
      <alignment horizontal="right"/>
    </xf>
    <xf numFmtId="182" fontId="4" fillId="0" borderId="42" xfId="42" applyNumberFormat="1" applyFont="1" applyBorder="1" applyAlignment="1">
      <alignment horizontal="right"/>
    </xf>
    <xf numFmtId="182" fontId="4" fillId="0" borderId="44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3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2" fontId="24" fillId="0" borderId="0" xfId="42" applyNumberFormat="1" applyFont="1" applyBorder="1" applyAlignment="1">
      <alignment/>
    </xf>
    <xf numFmtId="182" fontId="1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1" fillId="0" borderId="10" xfId="42" applyNumberFormat="1" applyFont="1" applyBorder="1" applyAlignment="1">
      <alignment/>
    </xf>
    <xf numFmtId="4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 horizontal="right"/>
    </xf>
    <xf numFmtId="4" fontId="1" fillId="0" borderId="0" xfId="0" applyNumberFormat="1" applyFont="1" applyAlignment="1" quotePrefix="1">
      <alignment horizontal="left"/>
    </xf>
    <xf numFmtId="182" fontId="1" fillId="0" borderId="42" xfId="42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43" fontId="4" fillId="0" borderId="36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182" fontId="8" fillId="0" borderId="43" xfId="42" applyNumberFormat="1" applyFont="1" applyBorder="1" applyAlignment="1">
      <alignment horizontal="right"/>
    </xf>
    <xf numFmtId="188" fontId="8" fillId="0" borderId="27" xfId="0" applyNumberFormat="1" applyFont="1" applyBorder="1" applyAlignment="1" quotePrefix="1">
      <alignment horizontal="center"/>
    </xf>
    <xf numFmtId="188" fontId="8" fillId="0" borderId="29" xfId="0" applyNumberFormat="1" applyFont="1" applyBorder="1" applyAlignment="1" quotePrefix="1">
      <alignment horizontal="center"/>
    </xf>
    <xf numFmtId="182" fontId="8" fillId="0" borderId="27" xfId="42" applyNumberFormat="1" applyFont="1" applyBorder="1" applyAlignment="1">
      <alignment/>
    </xf>
    <xf numFmtId="182" fontId="8" fillId="0" borderId="29" xfId="42" applyNumberFormat="1" applyFont="1" applyBorder="1" applyAlignment="1">
      <alignment/>
    </xf>
    <xf numFmtId="188" fontId="8" fillId="0" borderId="28" xfId="0" applyNumberFormat="1" applyFont="1" applyBorder="1" applyAlignment="1" quotePrefix="1">
      <alignment horizontal="center"/>
    </xf>
    <xf numFmtId="182" fontId="8" fillId="0" borderId="28" xfId="42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88" fontId="8" fillId="0" borderId="28" xfId="0" applyNumberFormat="1" applyFont="1" applyBorder="1" applyAlignment="1">
      <alignment horizontal="center"/>
    </xf>
    <xf numFmtId="188" fontId="8" fillId="0" borderId="29" xfId="0" applyNumberFormat="1" applyFont="1" applyBorder="1" applyAlignment="1">
      <alignment horizontal="center"/>
    </xf>
    <xf numFmtId="188" fontId="8" fillId="0" borderId="27" xfId="0" applyNumberFormat="1" applyFont="1" applyBorder="1" applyAlignment="1">
      <alignment horizontal="center"/>
    </xf>
    <xf numFmtId="188" fontId="8" fillId="0" borderId="15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36" xfId="0" applyFont="1" applyBorder="1" applyAlignment="1">
      <alignment/>
    </xf>
    <xf numFmtId="0" fontId="21" fillId="0" borderId="0" xfId="0" applyFont="1" applyBorder="1" applyAlignment="1">
      <alignment horizontal="center"/>
    </xf>
    <xf numFmtId="182" fontId="8" fillId="0" borderId="0" xfId="0" applyNumberFormat="1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8" fillId="0" borderId="45" xfId="0" applyFont="1" applyBorder="1" applyAlignment="1">
      <alignment/>
    </xf>
    <xf numFmtId="0" fontId="8" fillId="0" borderId="4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20" xfId="53" applyFont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N62" sqref="N62"/>
    </sheetView>
  </sheetViews>
  <sheetFormatPr defaultColWidth="9.140625" defaultRowHeight="12.75"/>
  <cols>
    <col min="1" max="1" width="21.8515625" style="158" customWidth="1"/>
    <col min="2" max="2" width="9.8515625" style="234" customWidth="1"/>
    <col min="3" max="3" width="0.5625" style="234" customWidth="1"/>
    <col min="4" max="4" width="8.28125" style="158" customWidth="1"/>
    <col min="5" max="5" width="0.2890625" style="158" hidden="1" customWidth="1"/>
    <col min="6" max="6" width="6.57421875" style="158" customWidth="1"/>
    <col min="7" max="7" width="0.42578125" style="158" customWidth="1"/>
    <col min="8" max="8" width="7.57421875" style="158" customWidth="1"/>
    <col min="9" max="9" width="11.421875" style="158" customWidth="1"/>
    <col min="10" max="10" width="6.7109375" style="158" customWidth="1"/>
    <col min="11" max="11" width="7.421875" style="158" customWidth="1"/>
    <col min="12" max="12" width="7.140625" style="158" customWidth="1"/>
    <col min="13" max="13" width="6.7109375" style="158" customWidth="1"/>
    <col min="14" max="14" width="8.421875" style="158" customWidth="1"/>
    <col min="15" max="15" width="9.421875" style="158" customWidth="1"/>
    <col min="16" max="16" width="8.7109375" style="158" customWidth="1"/>
    <col min="17" max="17" width="9.140625" style="158" customWidth="1"/>
    <col min="18" max="18" width="11.7109375" style="158" customWidth="1"/>
    <col min="19" max="19" width="9.140625" style="158" customWidth="1"/>
    <col min="20" max="20" width="13.00390625" style="158" customWidth="1"/>
    <col min="21" max="16384" width="9.140625" style="158" customWidth="1"/>
  </cols>
  <sheetData>
    <row r="1" spans="1:15" ht="15.75" customHeight="1">
      <c r="A1" s="310" t="s">
        <v>43</v>
      </c>
      <c r="B1" s="311"/>
      <c r="C1" s="311"/>
      <c r="D1" s="311"/>
      <c r="E1" s="152"/>
      <c r="F1" s="153"/>
      <c r="G1" s="153"/>
      <c r="H1" s="154"/>
      <c r="I1" s="156"/>
      <c r="J1" s="157"/>
      <c r="K1" s="157"/>
      <c r="L1" s="157"/>
      <c r="M1" s="157"/>
      <c r="N1" s="157"/>
      <c r="O1" s="154"/>
    </row>
    <row r="2" spans="1:15" ht="12.75">
      <c r="A2" s="312" t="s">
        <v>292</v>
      </c>
      <c r="B2" s="313"/>
      <c r="C2" s="313"/>
      <c r="D2" s="313"/>
      <c r="E2" s="313"/>
      <c r="F2" s="313"/>
      <c r="G2" s="149"/>
      <c r="H2" s="150"/>
      <c r="I2" s="314" t="s">
        <v>203</v>
      </c>
      <c r="J2" s="315"/>
      <c r="K2" s="315"/>
      <c r="L2" s="315"/>
      <c r="M2" s="315"/>
      <c r="N2" s="315"/>
      <c r="O2" s="316"/>
    </row>
    <row r="3" spans="1:17" ht="12">
      <c r="A3" s="276" t="s">
        <v>204</v>
      </c>
      <c r="B3" s="277"/>
      <c r="C3" s="277"/>
      <c r="D3" s="277"/>
      <c r="E3" s="277"/>
      <c r="F3" s="277"/>
      <c r="G3" s="149"/>
      <c r="H3" s="150"/>
      <c r="I3" s="298" t="s">
        <v>276</v>
      </c>
      <c r="J3" s="293"/>
      <c r="K3" s="293"/>
      <c r="L3" s="293"/>
      <c r="M3" s="293"/>
      <c r="N3" s="293"/>
      <c r="O3" s="294"/>
      <c r="P3" s="161"/>
      <c r="Q3" s="155"/>
    </row>
    <row r="4" spans="1:17" ht="12.75">
      <c r="A4" s="162" t="s">
        <v>275</v>
      </c>
      <c r="B4" s="151"/>
      <c r="C4" s="151"/>
      <c r="D4" s="151"/>
      <c r="E4" s="151"/>
      <c r="F4" s="151"/>
      <c r="G4" s="155"/>
      <c r="H4" s="150"/>
      <c r="I4" s="292"/>
      <c r="J4" s="293"/>
      <c r="K4" s="293"/>
      <c r="L4" s="293"/>
      <c r="M4" s="293"/>
      <c r="N4" s="293"/>
      <c r="O4" s="294"/>
      <c r="Q4" s="158" t="s">
        <v>205</v>
      </c>
    </row>
    <row r="5" spans="1:15" ht="11.25">
      <c r="A5" s="163" t="s">
        <v>54</v>
      </c>
      <c r="B5" s="164">
        <v>42277</v>
      </c>
      <c r="C5" s="164"/>
      <c r="D5" s="164">
        <v>42004</v>
      </c>
      <c r="E5" s="164"/>
      <c r="F5" s="164"/>
      <c r="G5" s="164"/>
      <c r="H5" s="150"/>
      <c r="I5" s="165"/>
      <c r="J5" s="155"/>
      <c r="K5" s="155"/>
      <c r="L5" s="155"/>
      <c r="M5" s="155"/>
      <c r="N5" s="155"/>
      <c r="O5" s="150"/>
    </row>
    <row r="6" spans="1:15" ht="11.25">
      <c r="A6" s="165"/>
      <c r="B6" s="166" t="s">
        <v>206</v>
      </c>
      <c r="C6" s="166"/>
      <c r="D6" s="166" t="s">
        <v>206</v>
      </c>
      <c r="E6" s="166"/>
      <c r="F6" s="166"/>
      <c r="G6" s="166"/>
      <c r="H6" s="150"/>
      <c r="I6" s="163"/>
      <c r="J6" s="155"/>
      <c r="K6" s="155"/>
      <c r="L6" s="155"/>
      <c r="M6" s="155"/>
      <c r="N6" s="167" t="s">
        <v>207</v>
      </c>
      <c r="O6" s="168" t="s">
        <v>207</v>
      </c>
    </row>
    <row r="7" spans="1:15" ht="11.25">
      <c r="A7" s="165"/>
      <c r="B7" s="149"/>
      <c r="C7" s="149"/>
      <c r="D7" s="149"/>
      <c r="E7" s="149"/>
      <c r="F7" s="149"/>
      <c r="G7" s="149"/>
      <c r="H7" s="150"/>
      <c r="I7" s="165"/>
      <c r="J7" s="155"/>
      <c r="K7" s="155"/>
      <c r="L7" s="155"/>
      <c r="M7" s="155"/>
      <c r="N7" s="169">
        <v>42277</v>
      </c>
      <c r="O7" s="170">
        <v>41912</v>
      </c>
    </row>
    <row r="8" spans="1:20" ht="12" thickBot="1">
      <c r="A8" s="163" t="s">
        <v>6</v>
      </c>
      <c r="B8" s="171">
        <f>B9+B10+B11+B12</f>
        <v>115341</v>
      </c>
      <c r="C8" s="171"/>
      <c r="D8" s="172">
        <f>D9+D10+D11+D12</f>
        <v>119875</v>
      </c>
      <c r="E8" s="172"/>
      <c r="F8" s="172"/>
      <c r="G8" s="172"/>
      <c r="H8" s="150"/>
      <c r="I8" s="163" t="s">
        <v>26</v>
      </c>
      <c r="J8" s="155"/>
      <c r="K8" s="155"/>
      <c r="L8" s="155"/>
      <c r="M8" s="155"/>
      <c r="N8" s="173" t="s">
        <v>208</v>
      </c>
      <c r="O8" s="174" t="s">
        <v>208</v>
      </c>
      <c r="T8" s="175"/>
    </row>
    <row r="9" spans="1:18" ht="11.25">
      <c r="A9" s="165" t="s">
        <v>30</v>
      </c>
      <c r="B9" s="260">
        <v>96981</v>
      </c>
      <c r="C9" s="176"/>
      <c r="D9" s="262">
        <v>101515</v>
      </c>
      <c r="E9" s="177"/>
      <c r="F9" s="177"/>
      <c r="G9" s="177"/>
      <c r="H9" s="150"/>
      <c r="I9" s="178" t="s">
        <v>1</v>
      </c>
      <c r="J9" s="155"/>
      <c r="K9" s="155"/>
      <c r="L9" s="155"/>
      <c r="M9" s="155"/>
      <c r="N9" s="173">
        <v>163443</v>
      </c>
      <c r="O9" s="179">
        <v>244986</v>
      </c>
      <c r="R9" s="175"/>
    </row>
    <row r="10" spans="1:15" ht="14.25" thickBot="1">
      <c r="A10" s="165" t="s">
        <v>44</v>
      </c>
      <c r="B10" s="261">
        <v>18360</v>
      </c>
      <c r="C10" s="176"/>
      <c r="D10" s="263">
        <v>18360</v>
      </c>
      <c r="E10" s="177"/>
      <c r="F10" s="177"/>
      <c r="G10" s="177"/>
      <c r="H10" s="150"/>
      <c r="I10" s="165" t="s">
        <v>2</v>
      </c>
      <c r="J10" s="155"/>
      <c r="K10" s="155"/>
      <c r="L10" s="155"/>
      <c r="M10" s="155"/>
      <c r="N10" s="180">
        <v>-155222</v>
      </c>
      <c r="O10" s="181">
        <v>-240287</v>
      </c>
    </row>
    <row r="11" spans="1:15" ht="13.5">
      <c r="A11" s="165"/>
      <c r="B11" s="176"/>
      <c r="C11" s="176"/>
      <c r="D11" s="177"/>
      <c r="E11" s="177"/>
      <c r="F11" s="177"/>
      <c r="G11" s="177"/>
      <c r="H11" s="150"/>
      <c r="I11" s="163" t="s">
        <v>34</v>
      </c>
      <c r="J11" s="155"/>
      <c r="K11" s="155"/>
      <c r="L11" s="155"/>
      <c r="M11" s="155"/>
      <c r="N11" s="182">
        <v>8221</v>
      </c>
      <c r="O11" s="183">
        <v>4699</v>
      </c>
    </row>
    <row r="12" spans="1:15" ht="11.25">
      <c r="A12" s="165"/>
      <c r="B12" s="176"/>
      <c r="C12" s="176"/>
      <c r="D12" s="177"/>
      <c r="E12" s="177"/>
      <c r="F12" s="177"/>
      <c r="G12" s="177"/>
      <c r="H12" s="150"/>
      <c r="I12" s="163"/>
      <c r="J12" s="155"/>
      <c r="K12" s="155"/>
      <c r="L12" s="155"/>
      <c r="M12" s="155"/>
      <c r="N12" s="173"/>
      <c r="O12" s="184"/>
    </row>
    <row r="13" spans="1:15" ht="11.25">
      <c r="A13" s="165"/>
      <c r="B13" s="185"/>
      <c r="C13" s="185"/>
      <c r="D13" s="186"/>
      <c r="E13" s="186"/>
      <c r="F13" s="186"/>
      <c r="G13" s="186"/>
      <c r="H13" s="150"/>
      <c r="I13" s="163" t="s">
        <v>27</v>
      </c>
      <c r="J13" s="155"/>
      <c r="K13" s="155"/>
      <c r="L13" s="155"/>
      <c r="M13" s="155"/>
      <c r="N13" s="173"/>
      <c r="O13" s="187"/>
    </row>
    <row r="14" spans="1:15" ht="12" thickBot="1">
      <c r="A14" s="163" t="s">
        <v>7</v>
      </c>
      <c r="B14" s="171">
        <v>229972</v>
      </c>
      <c r="C14" s="171"/>
      <c r="D14" s="186">
        <v>254307</v>
      </c>
      <c r="E14" s="186"/>
      <c r="F14" s="186"/>
      <c r="G14" s="186"/>
      <c r="H14" s="150"/>
      <c r="I14" s="178" t="s">
        <v>13</v>
      </c>
      <c r="J14" s="155"/>
      <c r="K14" s="155"/>
      <c r="L14" s="155"/>
      <c r="M14" s="155"/>
      <c r="N14" s="173">
        <v>0</v>
      </c>
      <c r="O14" s="187">
        <v>0</v>
      </c>
    </row>
    <row r="15" spans="1:15" ht="11.25">
      <c r="A15" s="178" t="s">
        <v>45</v>
      </c>
      <c r="B15" s="260">
        <v>106586</v>
      </c>
      <c r="C15" s="176"/>
      <c r="D15" s="262">
        <v>115158</v>
      </c>
      <c r="E15" s="177"/>
      <c r="F15" s="177"/>
      <c r="G15" s="177"/>
      <c r="H15" s="150"/>
      <c r="I15" s="163" t="s">
        <v>35</v>
      </c>
      <c r="J15" s="155"/>
      <c r="K15" s="155"/>
      <c r="L15" s="155"/>
      <c r="M15" s="155"/>
      <c r="N15" s="167">
        <v>0</v>
      </c>
      <c r="O15" s="168">
        <v>0</v>
      </c>
    </row>
    <row r="16" spans="1:15" ht="11.25">
      <c r="A16" s="178" t="s">
        <v>46</v>
      </c>
      <c r="B16" s="264">
        <v>96780</v>
      </c>
      <c r="C16" s="176"/>
      <c r="D16" s="265">
        <v>108287</v>
      </c>
      <c r="E16" s="177"/>
      <c r="F16" s="177"/>
      <c r="G16" s="177"/>
      <c r="H16" s="150"/>
      <c r="I16" s="165"/>
      <c r="J16" s="155"/>
      <c r="K16" s="155"/>
      <c r="L16" s="155"/>
      <c r="M16" s="155"/>
      <c r="N16" s="173"/>
      <c r="O16" s="184"/>
    </row>
    <row r="17" spans="1:15" ht="11.25">
      <c r="A17" s="188" t="s">
        <v>209</v>
      </c>
      <c r="B17" s="264">
        <v>25439</v>
      </c>
      <c r="C17" s="176"/>
      <c r="D17" s="265">
        <v>27835</v>
      </c>
      <c r="E17" s="177"/>
      <c r="F17" s="177"/>
      <c r="G17" s="177"/>
      <c r="H17" s="150"/>
      <c r="I17" s="163" t="s">
        <v>28</v>
      </c>
      <c r="J17" s="155"/>
      <c r="K17" s="155"/>
      <c r="L17" s="155"/>
      <c r="M17" s="155"/>
      <c r="N17" s="173"/>
      <c r="O17" s="150"/>
    </row>
    <row r="18" spans="1:15" ht="12" thickBot="1">
      <c r="A18" s="178" t="s">
        <v>122</v>
      </c>
      <c r="B18" s="261">
        <v>1167</v>
      </c>
      <c r="C18" s="176"/>
      <c r="D18" s="263">
        <v>3027</v>
      </c>
      <c r="E18" s="177"/>
      <c r="F18" s="177"/>
      <c r="G18" s="177"/>
      <c r="H18" s="150"/>
      <c r="I18" s="165"/>
      <c r="J18" s="155"/>
      <c r="K18" s="155"/>
      <c r="L18" s="155"/>
      <c r="M18" s="155"/>
      <c r="N18" s="173"/>
      <c r="O18" s="187">
        <v>0</v>
      </c>
    </row>
    <row r="19" spans="1:15" ht="14.25" thickBot="1">
      <c r="A19" s="163" t="s">
        <v>210</v>
      </c>
      <c r="B19" s="189">
        <v>345313</v>
      </c>
      <c r="C19" s="190"/>
      <c r="D19" s="191">
        <v>374182</v>
      </c>
      <c r="E19" s="177"/>
      <c r="F19" s="177"/>
      <c r="G19" s="177"/>
      <c r="H19" s="150"/>
      <c r="I19" s="165" t="s">
        <v>211</v>
      </c>
      <c r="J19" s="155"/>
      <c r="K19" s="155"/>
      <c r="L19" s="155"/>
      <c r="M19" s="155"/>
      <c r="N19" s="173">
        <v>-10080</v>
      </c>
      <c r="O19" s="187">
        <v>-10080</v>
      </c>
    </row>
    <row r="20" spans="1:15" ht="14.25" thickTop="1">
      <c r="A20" s="163" t="s">
        <v>212</v>
      </c>
      <c r="B20" s="171"/>
      <c r="C20" s="171"/>
      <c r="D20" s="177"/>
      <c r="E20" s="186"/>
      <c r="F20" s="192"/>
      <c r="G20" s="192"/>
      <c r="H20" s="150"/>
      <c r="I20" s="165"/>
      <c r="J20" s="155"/>
      <c r="K20" s="155"/>
      <c r="L20" s="155"/>
      <c r="M20" s="155"/>
      <c r="N20" s="173"/>
      <c r="O20" s="187">
        <v>0</v>
      </c>
    </row>
    <row r="21" spans="1:15" ht="14.25" thickBot="1">
      <c r="A21" s="193" t="s">
        <v>12</v>
      </c>
      <c r="B21" s="171">
        <v>-255603</v>
      </c>
      <c r="C21" s="185"/>
      <c r="D21" s="186">
        <v>-246718</v>
      </c>
      <c r="E21" s="186"/>
      <c r="F21" s="186"/>
      <c r="G21" s="186"/>
      <c r="H21" s="150"/>
      <c r="I21" s="163" t="s">
        <v>36</v>
      </c>
      <c r="J21" s="155"/>
      <c r="K21" s="155"/>
      <c r="L21" s="155"/>
      <c r="M21" s="155"/>
      <c r="N21" s="182">
        <v>-10080</v>
      </c>
      <c r="O21" s="183">
        <v>-10080</v>
      </c>
    </row>
    <row r="22" spans="1:15" ht="11.25">
      <c r="A22" s="178" t="s">
        <v>38</v>
      </c>
      <c r="B22" s="260">
        <v>48500</v>
      </c>
      <c r="C22" s="176"/>
      <c r="D22" s="262">
        <v>48500</v>
      </c>
      <c r="E22" s="177"/>
      <c r="F22" s="177"/>
      <c r="G22" s="177"/>
      <c r="H22" s="150"/>
      <c r="I22" s="163"/>
      <c r="J22" s="155"/>
      <c r="K22" s="155"/>
      <c r="L22" s="155"/>
      <c r="M22" s="155"/>
      <c r="N22" s="167"/>
      <c r="O22" s="184"/>
    </row>
    <row r="23" spans="1:15" ht="13.5">
      <c r="A23" s="178" t="s">
        <v>10</v>
      </c>
      <c r="B23" s="264">
        <v>106700</v>
      </c>
      <c r="C23" s="176"/>
      <c r="D23" s="265">
        <v>106700</v>
      </c>
      <c r="E23" s="177"/>
      <c r="F23" s="177"/>
      <c r="G23" s="177"/>
      <c r="H23" s="150"/>
      <c r="I23" s="163" t="s">
        <v>213</v>
      </c>
      <c r="J23" s="155"/>
      <c r="K23" s="155"/>
      <c r="L23" s="155"/>
      <c r="M23" s="155"/>
      <c r="N23" s="182">
        <v>-1859</v>
      </c>
      <c r="O23" s="183">
        <v>-5381</v>
      </c>
    </row>
    <row r="24" spans="1:15" ht="11.25">
      <c r="A24" s="178" t="s">
        <v>52</v>
      </c>
      <c r="B24" s="267">
        <v>65652</v>
      </c>
      <c r="C24" s="185"/>
      <c r="D24" s="265">
        <v>65652</v>
      </c>
      <c r="E24" s="177"/>
      <c r="F24" s="177"/>
      <c r="G24" s="177"/>
      <c r="H24" s="150"/>
      <c r="I24" s="163" t="s">
        <v>181</v>
      </c>
      <c r="J24" s="155"/>
      <c r="K24" s="155"/>
      <c r="L24" s="155"/>
      <c r="M24" s="155"/>
      <c r="N24" s="173">
        <v>3026</v>
      </c>
      <c r="O24" s="194">
        <v>9219</v>
      </c>
    </row>
    <row r="25" spans="1:20" ht="14.25" thickBot="1">
      <c r="A25" s="178" t="s">
        <v>39</v>
      </c>
      <c r="B25" s="268">
        <v>-476455</v>
      </c>
      <c r="C25" s="185"/>
      <c r="D25" s="263">
        <v>-467570</v>
      </c>
      <c r="E25" s="177"/>
      <c r="F25" s="177"/>
      <c r="G25" s="177"/>
      <c r="H25" s="150"/>
      <c r="I25" s="163" t="s">
        <v>182</v>
      </c>
      <c r="J25" s="155"/>
      <c r="K25" s="155"/>
      <c r="L25" s="155"/>
      <c r="M25" s="155"/>
      <c r="N25" s="195">
        <v>1167</v>
      </c>
      <c r="O25" s="196">
        <v>3838</v>
      </c>
      <c r="R25" s="197"/>
      <c r="T25" s="197"/>
    </row>
    <row r="26" spans="1:15" ht="11.25">
      <c r="A26" s="178"/>
      <c r="B26" s="185"/>
      <c r="C26" s="185"/>
      <c r="D26" s="177"/>
      <c r="E26" s="177"/>
      <c r="F26" s="177"/>
      <c r="G26" s="177"/>
      <c r="H26" s="150"/>
      <c r="I26" s="165" t="s">
        <v>160</v>
      </c>
      <c r="J26" s="155"/>
      <c r="K26" s="155"/>
      <c r="L26" s="155"/>
      <c r="M26" s="155"/>
      <c r="N26" s="266">
        <v>1.6950515463917526</v>
      </c>
      <c r="O26" s="257">
        <v>0.9688659793814433</v>
      </c>
    </row>
    <row r="27" spans="1:15" ht="12" thickBot="1">
      <c r="A27" s="193" t="s">
        <v>229</v>
      </c>
      <c r="B27" s="171">
        <v>178945</v>
      </c>
      <c r="C27" s="171"/>
      <c r="D27" s="186">
        <v>189024</v>
      </c>
      <c r="E27" s="186"/>
      <c r="F27" s="186"/>
      <c r="G27" s="186"/>
      <c r="H27" s="150"/>
      <c r="I27" s="165"/>
      <c r="J27" s="155"/>
      <c r="K27" s="155"/>
      <c r="L27" s="155"/>
      <c r="M27" s="155"/>
      <c r="N27" s="155"/>
      <c r="O27" s="150"/>
    </row>
    <row r="28" spans="1:18" ht="11.25">
      <c r="A28" s="178" t="s">
        <v>230</v>
      </c>
      <c r="B28" s="269">
        <v>149088</v>
      </c>
      <c r="C28" s="185"/>
      <c r="D28" s="262">
        <v>159167</v>
      </c>
      <c r="E28" s="177"/>
      <c r="F28" s="177"/>
      <c r="G28" s="177"/>
      <c r="H28" s="150"/>
      <c r="I28" s="165"/>
      <c r="J28" s="155"/>
      <c r="K28" s="155"/>
      <c r="L28" s="155"/>
      <c r="M28" s="155"/>
      <c r="N28" s="155"/>
      <c r="O28" s="150"/>
      <c r="R28" s="197"/>
    </row>
    <row r="29" spans="1:15" ht="12" thickBot="1">
      <c r="A29" s="178" t="s">
        <v>231</v>
      </c>
      <c r="B29" s="268">
        <v>29857</v>
      </c>
      <c r="C29" s="270">
        <v>29857</v>
      </c>
      <c r="D29" s="268">
        <v>29857</v>
      </c>
      <c r="E29" s="177"/>
      <c r="F29" s="177"/>
      <c r="G29" s="177"/>
      <c r="H29" s="150"/>
      <c r="I29" s="165"/>
      <c r="J29" s="155"/>
      <c r="K29" s="155"/>
      <c r="L29" s="155"/>
      <c r="M29" s="155"/>
      <c r="N29" s="198"/>
      <c r="O29" s="150"/>
    </row>
    <row r="30" spans="1:15" ht="11.25">
      <c r="A30" s="178"/>
      <c r="B30" s="185"/>
      <c r="C30" s="185"/>
      <c r="D30" s="177"/>
      <c r="E30" s="177"/>
      <c r="F30" s="177"/>
      <c r="G30" s="177"/>
      <c r="H30" s="150"/>
      <c r="I30" s="199"/>
      <c r="J30" s="155"/>
      <c r="K30" s="155"/>
      <c r="L30" s="155"/>
      <c r="M30" s="155"/>
      <c r="N30" s="149"/>
      <c r="O30" s="150"/>
    </row>
    <row r="31" spans="1:15" ht="12" thickBot="1">
      <c r="A31" s="163" t="s">
        <v>8</v>
      </c>
      <c r="B31" s="171">
        <v>421971</v>
      </c>
      <c r="C31" s="171"/>
      <c r="D31" s="171">
        <v>431876</v>
      </c>
      <c r="E31" s="171"/>
      <c r="F31" s="171"/>
      <c r="G31" s="171"/>
      <c r="H31" s="150"/>
      <c r="I31" s="201"/>
      <c r="J31" s="155"/>
      <c r="K31" s="155"/>
      <c r="L31" s="155"/>
      <c r="M31" s="155"/>
      <c r="N31" s="202"/>
      <c r="O31" s="150"/>
    </row>
    <row r="32" spans="1:15" ht="12" thickBot="1">
      <c r="A32" s="165" t="s">
        <v>50</v>
      </c>
      <c r="B32" s="269">
        <v>359535</v>
      </c>
      <c r="C32" s="185"/>
      <c r="D32" s="262">
        <v>359535</v>
      </c>
      <c r="E32" s="177"/>
      <c r="F32" s="177"/>
      <c r="G32" s="177"/>
      <c r="H32" s="150"/>
      <c r="I32" s="165"/>
      <c r="J32" s="155"/>
      <c r="K32" s="155"/>
      <c r="L32" s="155"/>
      <c r="M32" s="203"/>
      <c r="N32" s="202"/>
      <c r="O32" s="150"/>
    </row>
    <row r="33" spans="1:15" ht="12.75">
      <c r="A33" s="165" t="s">
        <v>51</v>
      </c>
      <c r="B33" s="267">
        <v>55831</v>
      </c>
      <c r="C33" s="185"/>
      <c r="D33" s="265">
        <v>66192</v>
      </c>
      <c r="E33" s="177"/>
      <c r="F33" s="177"/>
      <c r="G33" s="177"/>
      <c r="H33" s="150"/>
      <c r="I33" s="295" t="s">
        <v>215</v>
      </c>
      <c r="J33" s="296"/>
      <c r="K33" s="296"/>
      <c r="L33" s="296"/>
      <c r="M33" s="296"/>
      <c r="N33" s="296"/>
      <c r="O33" s="297"/>
    </row>
    <row r="34" spans="1:15" ht="13.5" thickBot="1">
      <c r="A34" s="165" t="s">
        <v>48</v>
      </c>
      <c r="B34" s="268">
        <v>6605</v>
      </c>
      <c r="C34" s="185"/>
      <c r="D34" s="263">
        <v>6149</v>
      </c>
      <c r="E34" s="177"/>
      <c r="F34" s="177"/>
      <c r="G34" s="177"/>
      <c r="H34" s="150"/>
      <c r="I34" s="298" t="s">
        <v>278</v>
      </c>
      <c r="J34" s="299"/>
      <c r="K34" s="299"/>
      <c r="L34" s="299"/>
      <c r="M34" s="299"/>
      <c r="N34" s="299"/>
      <c r="O34" s="300"/>
    </row>
    <row r="35" spans="1:15" ht="5.25" customHeight="1">
      <c r="A35" s="165"/>
      <c r="B35" s="185"/>
      <c r="C35" s="185"/>
      <c r="D35" s="177"/>
      <c r="E35" s="177"/>
      <c r="F35" s="177"/>
      <c r="G35" s="177"/>
      <c r="H35" s="150"/>
      <c r="I35" s="165"/>
      <c r="J35" s="155"/>
      <c r="K35" s="155"/>
      <c r="L35" s="155"/>
      <c r="M35" s="155"/>
      <c r="N35" s="155"/>
      <c r="O35" s="150"/>
    </row>
    <row r="36" spans="1:15" ht="14.25" thickBot="1">
      <c r="A36" s="193" t="s">
        <v>214</v>
      </c>
      <c r="B36" s="189">
        <v>345313</v>
      </c>
      <c r="C36" s="204"/>
      <c r="D36" s="191">
        <v>374182</v>
      </c>
      <c r="E36" s="186"/>
      <c r="F36" s="192"/>
      <c r="G36" s="192"/>
      <c r="H36" s="150"/>
      <c r="I36" s="165"/>
      <c r="J36" s="155"/>
      <c r="K36" s="155"/>
      <c r="L36" s="155"/>
      <c r="M36" s="155"/>
      <c r="N36" s="155"/>
      <c r="O36" s="150"/>
    </row>
    <row r="37" spans="1:15" ht="12" thickTop="1">
      <c r="A37" s="205" t="s">
        <v>166</v>
      </c>
      <c r="B37" s="258">
        <v>-52.701649484536084</v>
      </c>
      <c r="C37" s="258">
        <f>C21/4850</f>
        <v>0</v>
      </c>
      <c r="D37" s="258">
        <v>-50.869690721649484</v>
      </c>
      <c r="E37" s="207"/>
      <c r="F37" s="155"/>
      <c r="G37" s="155"/>
      <c r="H37" s="150"/>
      <c r="I37" s="165"/>
      <c r="J37" s="155"/>
      <c r="K37" s="155"/>
      <c r="L37" s="155"/>
      <c r="M37" s="155"/>
      <c r="N37" s="155"/>
      <c r="O37" s="150"/>
    </row>
    <row r="38" spans="1:15" ht="12.75" customHeight="1">
      <c r="A38" s="165"/>
      <c r="B38" s="206">
        <f>B19-B36</f>
        <v>0</v>
      </c>
      <c r="C38" s="206"/>
      <c r="D38" s="207"/>
      <c r="E38" s="207"/>
      <c r="F38" s="155"/>
      <c r="G38" s="155"/>
      <c r="H38" s="150"/>
      <c r="I38" s="163" t="s">
        <v>16</v>
      </c>
      <c r="J38" s="149" t="s">
        <v>32</v>
      </c>
      <c r="K38" s="149" t="s">
        <v>32</v>
      </c>
      <c r="L38" s="149" t="s">
        <v>216</v>
      </c>
      <c r="M38" s="149" t="s">
        <v>217</v>
      </c>
      <c r="N38" s="149" t="s">
        <v>40</v>
      </c>
      <c r="O38" s="160" t="s">
        <v>24</v>
      </c>
    </row>
    <row r="39" spans="1:15" ht="10.5" customHeight="1" thickBot="1">
      <c r="A39" s="199"/>
      <c r="B39" s="202"/>
      <c r="C39" s="202"/>
      <c r="D39" s="200"/>
      <c r="E39" s="207"/>
      <c r="F39" s="155"/>
      <c r="G39" s="155"/>
      <c r="H39" s="150"/>
      <c r="I39" s="163"/>
      <c r="J39" s="208" t="s">
        <v>33</v>
      </c>
      <c r="K39" s="208" t="s">
        <v>0</v>
      </c>
      <c r="L39" s="208" t="s">
        <v>218</v>
      </c>
      <c r="M39" s="208" t="s">
        <v>218</v>
      </c>
      <c r="N39" s="208" t="s">
        <v>219</v>
      </c>
      <c r="O39" s="209" t="s">
        <v>206</v>
      </c>
    </row>
    <row r="40" spans="1:16" ht="12.75">
      <c r="A40" s="295" t="s">
        <v>220</v>
      </c>
      <c r="B40" s="301"/>
      <c r="C40" s="301"/>
      <c r="D40" s="301"/>
      <c r="E40" s="301"/>
      <c r="F40" s="301"/>
      <c r="G40" s="301"/>
      <c r="H40" s="302"/>
      <c r="I40" s="165"/>
      <c r="J40" s="202"/>
      <c r="K40" s="202"/>
      <c r="L40" s="202"/>
      <c r="M40" s="202"/>
      <c r="N40" s="202"/>
      <c r="O40" s="210"/>
      <c r="P40" s="161"/>
    </row>
    <row r="41" spans="1:16" ht="11.25">
      <c r="A41" s="298" t="s">
        <v>277</v>
      </c>
      <c r="B41" s="293"/>
      <c r="C41" s="293"/>
      <c r="D41" s="293"/>
      <c r="E41" s="293"/>
      <c r="F41" s="293"/>
      <c r="G41" s="293"/>
      <c r="H41" s="294"/>
      <c r="I41" s="165" t="s">
        <v>221</v>
      </c>
      <c r="J41" s="177">
        <v>48500</v>
      </c>
      <c r="K41" s="177">
        <v>106700</v>
      </c>
      <c r="L41" s="177">
        <v>23872</v>
      </c>
      <c r="M41" s="177">
        <v>44904</v>
      </c>
      <c r="N41" s="177">
        <v>-466432</v>
      </c>
      <c r="O41" s="211">
        <v>-242456</v>
      </c>
      <c r="P41" s="155"/>
    </row>
    <row r="42" spans="1:16" ht="11.25">
      <c r="A42" s="271"/>
      <c r="B42" s="208"/>
      <c r="C42" s="208"/>
      <c r="D42" s="208"/>
      <c r="E42" s="208"/>
      <c r="F42" s="208"/>
      <c r="G42" s="208"/>
      <c r="H42" s="209"/>
      <c r="I42" s="165" t="s">
        <v>227</v>
      </c>
      <c r="J42" s="177"/>
      <c r="K42" s="177"/>
      <c r="L42" s="177"/>
      <c r="M42" s="177"/>
      <c r="N42" s="177"/>
      <c r="O42" s="211"/>
      <c r="P42" s="155"/>
    </row>
    <row r="43" spans="1:16" ht="11.25">
      <c r="A43" s="163" t="s">
        <v>16</v>
      </c>
      <c r="B43" s="167" t="s">
        <v>222</v>
      </c>
      <c r="C43" s="167"/>
      <c r="D43" s="167" t="s">
        <v>222</v>
      </c>
      <c r="E43" s="167"/>
      <c r="F43" s="167" t="s">
        <v>255</v>
      </c>
      <c r="G43" s="167"/>
      <c r="H43" s="168" t="s">
        <v>255</v>
      </c>
      <c r="I43" s="165" t="s">
        <v>223</v>
      </c>
      <c r="J43" s="177">
        <v>0</v>
      </c>
      <c r="K43" s="177">
        <v>0</v>
      </c>
      <c r="L43" s="177"/>
      <c r="M43" s="177">
        <v>0</v>
      </c>
      <c r="N43" s="177">
        <v>-1368</v>
      </c>
      <c r="O43" s="211">
        <v>-1368</v>
      </c>
      <c r="P43" s="155"/>
    </row>
    <row r="44" spans="1:16" ht="11.25">
      <c r="A44" s="163"/>
      <c r="B44" s="169" t="s">
        <v>257</v>
      </c>
      <c r="C44" s="169"/>
      <c r="D44" s="169" t="s">
        <v>258</v>
      </c>
      <c r="E44" s="169"/>
      <c r="F44" s="169" t="s">
        <v>257</v>
      </c>
      <c r="G44" s="169"/>
      <c r="H44" s="170" t="s">
        <v>258</v>
      </c>
      <c r="I44" s="165" t="s">
        <v>224</v>
      </c>
      <c r="J44" s="155"/>
      <c r="K44" s="155"/>
      <c r="L44" s="155"/>
      <c r="M44" s="155"/>
      <c r="N44" s="155"/>
      <c r="O44" s="150"/>
      <c r="P44" s="155"/>
    </row>
    <row r="45" spans="1:16" ht="11.25">
      <c r="A45" s="165"/>
      <c r="B45" s="212" t="s">
        <v>206</v>
      </c>
      <c r="C45" s="166"/>
      <c r="D45" s="212" t="s">
        <v>206</v>
      </c>
      <c r="E45" s="213"/>
      <c r="F45" s="212" t="s">
        <v>206</v>
      </c>
      <c r="G45" s="213"/>
      <c r="H45" s="214" t="s">
        <v>206</v>
      </c>
      <c r="I45" s="165" t="s">
        <v>259</v>
      </c>
      <c r="J45" s="177"/>
      <c r="K45" s="177"/>
      <c r="L45" s="177"/>
      <c r="M45" s="177"/>
      <c r="N45" s="177"/>
      <c r="O45" s="211"/>
      <c r="P45" s="155"/>
    </row>
    <row r="46" spans="1:16" ht="13.5">
      <c r="A46" s="165"/>
      <c r="B46" s="213"/>
      <c r="C46" s="166"/>
      <c r="D46" s="166"/>
      <c r="E46" s="166"/>
      <c r="F46" s="166"/>
      <c r="G46" s="166"/>
      <c r="H46" s="215"/>
      <c r="I46" s="165" t="s">
        <v>225</v>
      </c>
      <c r="J46" s="216">
        <v>48500</v>
      </c>
      <c r="K46" s="216">
        <v>106700</v>
      </c>
      <c r="L46" s="216">
        <v>23872</v>
      </c>
      <c r="M46" s="216">
        <v>44904</v>
      </c>
      <c r="N46" s="216">
        <v>-467800</v>
      </c>
      <c r="O46" s="217">
        <v>-243824</v>
      </c>
      <c r="P46" s="155"/>
    </row>
    <row r="47" spans="1:16" ht="11.25">
      <c r="A47" s="163" t="s">
        <v>17</v>
      </c>
      <c r="B47" s="218">
        <v>151936</v>
      </c>
      <c r="C47" s="218"/>
      <c r="D47" s="218">
        <v>249128</v>
      </c>
      <c r="E47" s="218"/>
      <c r="F47" s="218">
        <v>33504</v>
      </c>
      <c r="G47" s="218"/>
      <c r="H47" s="184">
        <v>58683</v>
      </c>
      <c r="I47" s="165" t="s">
        <v>279</v>
      </c>
      <c r="J47" s="155"/>
      <c r="K47" s="155"/>
      <c r="L47" s="155"/>
      <c r="M47" s="155"/>
      <c r="N47" s="155"/>
      <c r="O47" s="150"/>
      <c r="P47" s="155"/>
    </row>
    <row r="48" spans="1:16" ht="13.5">
      <c r="A48" s="163" t="s">
        <v>23</v>
      </c>
      <c r="B48" s="219">
        <v>147781</v>
      </c>
      <c r="C48" s="218"/>
      <c r="D48" s="220">
        <v>234117</v>
      </c>
      <c r="E48" s="220"/>
      <c r="F48" s="220">
        <v>32628</v>
      </c>
      <c r="G48" s="220"/>
      <c r="H48" s="221">
        <v>55755</v>
      </c>
      <c r="I48" s="163" t="s">
        <v>16</v>
      </c>
      <c r="J48" s="149" t="s">
        <v>32</v>
      </c>
      <c r="K48" s="149" t="s">
        <v>32</v>
      </c>
      <c r="L48" s="149" t="s">
        <v>216</v>
      </c>
      <c r="M48" s="149" t="s">
        <v>217</v>
      </c>
      <c r="N48" s="149" t="s">
        <v>40</v>
      </c>
      <c r="O48" s="160" t="s">
        <v>24</v>
      </c>
      <c r="P48" s="155"/>
    </row>
    <row r="49" spans="1:16" ht="11.25">
      <c r="A49" s="163" t="s">
        <v>21</v>
      </c>
      <c r="B49" s="218">
        <v>4155</v>
      </c>
      <c r="C49" s="218"/>
      <c r="D49" s="218">
        <v>15011</v>
      </c>
      <c r="E49" s="218"/>
      <c r="F49" s="218">
        <v>876</v>
      </c>
      <c r="G49" s="218"/>
      <c r="H49" s="184">
        <v>2928</v>
      </c>
      <c r="I49" s="163"/>
      <c r="J49" s="208" t="s">
        <v>33</v>
      </c>
      <c r="K49" s="208" t="s">
        <v>0</v>
      </c>
      <c r="L49" s="208" t="s">
        <v>218</v>
      </c>
      <c r="M49" s="208" t="s">
        <v>218</v>
      </c>
      <c r="N49" s="208" t="s">
        <v>219</v>
      </c>
      <c r="O49" s="209" t="s">
        <v>20</v>
      </c>
      <c r="P49" s="155"/>
    </row>
    <row r="50" spans="1:16" ht="13.5">
      <c r="A50" s="163" t="s">
        <v>22</v>
      </c>
      <c r="B50" s="223">
        <v>12584</v>
      </c>
      <c r="C50" s="222"/>
      <c r="D50" s="224">
        <v>15251</v>
      </c>
      <c r="E50" s="224"/>
      <c r="F50" s="224">
        <v>4529</v>
      </c>
      <c r="G50" s="224"/>
      <c r="H50" s="259">
        <v>5242</v>
      </c>
      <c r="I50" s="163"/>
      <c r="J50" s="208"/>
      <c r="K50" s="208"/>
      <c r="L50" s="208"/>
      <c r="M50" s="208"/>
      <c r="N50" s="208"/>
      <c r="O50" s="209"/>
      <c r="P50" s="155"/>
    </row>
    <row r="51" spans="1:16" ht="11.25">
      <c r="A51" s="163" t="s">
        <v>290</v>
      </c>
      <c r="B51" s="218">
        <v>-8429</v>
      </c>
      <c r="C51" s="218"/>
      <c r="D51" s="218">
        <v>-240</v>
      </c>
      <c r="E51" s="218"/>
      <c r="F51" s="218">
        <v>-3653</v>
      </c>
      <c r="G51" s="218"/>
      <c r="H51" s="184">
        <v>-2314</v>
      </c>
      <c r="I51" s="165" t="s">
        <v>221</v>
      </c>
      <c r="J51" s="177">
        <v>48500</v>
      </c>
      <c r="K51" s="177">
        <v>106700</v>
      </c>
      <c r="L51" s="177">
        <v>23872</v>
      </c>
      <c r="M51" s="177">
        <v>41780</v>
      </c>
      <c r="N51" s="177">
        <v>-467570</v>
      </c>
      <c r="O51" s="211">
        <v>-246718</v>
      </c>
      <c r="P51" s="155"/>
    </row>
    <row r="52" spans="1:16" ht="13.5">
      <c r="A52" s="225" t="s">
        <v>226</v>
      </c>
      <c r="B52" s="219">
        <v>0</v>
      </c>
      <c r="C52" s="218"/>
      <c r="D52" s="220">
        <v>0</v>
      </c>
      <c r="E52" s="220"/>
      <c r="F52" s="220">
        <v>0</v>
      </c>
      <c r="G52" s="220"/>
      <c r="H52" s="221">
        <v>0</v>
      </c>
      <c r="I52" s="165" t="s">
        <v>240</v>
      </c>
      <c r="J52" s="155"/>
      <c r="K52" s="155"/>
      <c r="L52" s="155"/>
      <c r="M52" s="155"/>
      <c r="N52" s="155"/>
      <c r="O52" s="150"/>
      <c r="P52" s="155"/>
    </row>
    <row r="53" spans="1:16" ht="11.25">
      <c r="A53" s="163" t="s">
        <v>254</v>
      </c>
      <c r="B53" s="218">
        <v>-8429</v>
      </c>
      <c r="C53" s="218">
        <v>0</v>
      </c>
      <c r="D53" s="218">
        <v>-240</v>
      </c>
      <c r="E53" s="218"/>
      <c r="F53" s="218">
        <v>-3653</v>
      </c>
      <c r="G53" s="218"/>
      <c r="H53" s="184">
        <v>-2314</v>
      </c>
      <c r="I53" s="165" t="s">
        <v>253</v>
      </c>
      <c r="J53" s="177">
        <v>0</v>
      </c>
      <c r="K53" s="177">
        <v>0</v>
      </c>
      <c r="L53" s="177"/>
      <c r="M53" s="177">
        <v>0</v>
      </c>
      <c r="N53" s="177">
        <v>-8885</v>
      </c>
      <c r="O53" s="211">
        <v>-8885</v>
      </c>
      <c r="P53" s="155"/>
    </row>
    <row r="54" spans="1:16" ht="13.5">
      <c r="A54" s="163" t="s">
        <v>251</v>
      </c>
      <c r="B54" s="223">
        <v>456</v>
      </c>
      <c r="C54" s="222"/>
      <c r="D54" s="222">
        <v>1128</v>
      </c>
      <c r="E54" s="224"/>
      <c r="F54" s="223">
        <v>101</v>
      </c>
      <c r="G54" s="224"/>
      <c r="H54" s="259">
        <v>176</v>
      </c>
      <c r="I54" s="165" t="s">
        <v>224</v>
      </c>
      <c r="J54" s="155"/>
      <c r="K54" s="155"/>
      <c r="L54" s="155"/>
      <c r="M54" s="155"/>
      <c r="N54" s="155"/>
      <c r="O54" s="150"/>
      <c r="P54" s="155"/>
    </row>
    <row r="55" spans="1:16" ht="12" thickBot="1">
      <c r="A55" s="163" t="s">
        <v>291</v>
      </c>
      <c r="B55" s="226">
        <v>-8885</v>
      </c>
      <c r="C55" s="218">
        <v>0</v>
      </c>
      <c r="D55" s="226">
        <v>-1368</v>
      </c>
      <c r="E55" s="218"/>
      <c r="F55" s="227">
        <v>-3754</v>
      </c>
      <c r="G55" s="218"/>
      <c r="H55" s="228">
        <v>-2490</v>
      </c>
      <c r="I55" s="165" t="s">
        <v>260</v>
      </c>
      <c r="J55" s="177"/>
      <c r="K55" s="177"/>
      <c r="L55" s="177"/>
      <c r="M55" s="177"/>
      <c r="N55" s="177"/>
      <c r="O55" s="211"/>
      <c r="P55" s="155"/>
    </row>
    <row r="56" spans="1:16" ht="14.25" thickTop="1">
      <c r="A56" s="163"/>
      <c r="B56" s="229"/>
      <c r="C56" s="229"/>
      <c r="D56" s="229"/>
      <c r="E56" s="229"/>
      <c r="F56" s="229"/>
      <c r="G56" s="229"/>
      <c r="H56" s="230"/>
      <c r="I56" s="165" t="s">
        <v>221</v>
      </c>
      <c r="J56" s="216">
        <v>48500</v>
      </c>
      <c r="K56" s="216">
        <v>106700</v>
      </c>
      <c r="L56" s="216">
        <v>23872</v>
      </c>
      <c r="M56" s="216">
        <v>41780</v>
      </c>
      <c r="N56" s="216">
        <v>-476455</v>
      </c>
      <c r="O56" s="217">
        <v>-255603</v>
      </c>
      <c r="P56" s="155"/>
    </row>
    <row r="57" spans="1:16" ht="11.25">
      <c r="A57" s="163" t="s">
        <v>228</v>
      </c>
      <c r="B57" s="232">
        <v>-1.8319587628865979</v>
      </c>
      <c r="C57" s="232">
        <f>C55/4850</f>
        <v>0</v>
      </c>
      <c r="D57" s="232">
        <v>-0.2820618556701031</v>
      </c>
      <c r="E57" s="231"/>
      <c r="F57" s="232">
        <v>-0.774020618556701</v>
      </c>
      <c r="G57" s="232"/>
      <c r="H57" s="233">
        <v>-0.51340206185567</v>
      </c>
      <c r="I57" s="165" t="s">
        <v>261</v>
      </c>
      <c r="J57" s="155"/>
      <c r="K57" s="155"/>
      <c r="L57" s="155"/>
      <c r="M57" s="155"/>
      <c r="N57" s="155"/>
      <c r="O57" s="150"/>
      <c r="P57" s="155"/>
    </row>
    <row r="58" spans="1:16" ht="11.25">
      <c r="A58" s="165"/>
      <c r="B58" s="155"/>
      <c r="C58" s="155"/>
      <c r="D58" s="155"/>
      <c r="E58" s="155"/>
      <c r="F58" s="155"/>
      <c r="G58" s="155"/>
      <c r="H58" s="150"/>
      <c r="I58" s="165"/>
      <c r="J58" s="155"/>
      <c r="K58" s="155"/>
      <c r="L58" s="155"/>
      <c r="M58" s="155"/>
      <c r="N58" s="155"/>
      <c r="O58" s="150"/>
      <c r="P58" s="155"/>
    </row>
    <row r="59" spans="1:16" ht="11.25">
      <c r="A59" s="165" t="s">
        <v>297</v>
      </c>
      <c r="B59" s="155"/>
      <c r="C59" s="155"/>
      <c r="D59" s="155"/>
      <c r="E59" s="155"/>
      <c r="F59" s="155"/>
      <c r="G59" s="155"/>
      <c r="H59" s="150"/>
      <c r="I59" s="165"/>
      <c r="J59" s="155"/>
      <c r="K59" s="155"/>
      <c r="L59" s="155"/>
      <c r="M59" s="155"/>
      <c r="N59" s="155"/>
      <c r="O59" s="150"/>
      <c r="P59" s="275">
        <f>O56-B21</f>
        <v>0</v>
      </c>
    </row>
    <row r="60" spans="1:16" ht="11.25">
      <c r="A60" s="165" t="s">
        <v>300</v>
      </c>
      <c r="B60" s="155"/>
      <c r="C60" s="155"/>
      <c r="D60" s="155"/>
      <c r="E60" s="155"/>
      <c r="F60" s="155"/>
      <c r="G60" s="155"/>
      <c r="H60" s="150"/>
      <c r="I60" s="165"/>
      <c r="J60" s="155"/>
      <c r="K60" s="155"/>
      <c r="L60" s="155"/>
      <c r="M60" s="155"/>
      <c r="N60" s="155"/>
      <c r="O60" s="150"/>
      <c r="P60" s="155"/>
    </row>
    <row r="61" spans="1:16" ht="11.25">
      <c r="A61" s="165" t="s">
        <v>298</v>
      </c>
      <c r="B61" s="155"/>
      <c r="C61" s="155"/>
      <c r="D61" s="155"/>
      <c r="E61" s="155"/>
      <c r="F61" s="155"/>
      <c r="G61" s="155"/>
      <c r="H61" s="150"/>
      <c r="I61" s="165"/>
      <c r="J61" s="155"/>
      <c r="K61" s="155"/>
      <c r="L61" s="155"/>
      <c r="M61" s="155"/>
      <c r="N61" s="155"/>
      <c r="O61" s="150"/>
      <c r="P61" s="155"/>
    </row>
    <row r="62" spans="1:16" ht="11.25">
      <c r="A62" s="281" t="s">
        <v>299</v>
      </c>
      <c r="B62" s="287"/>
      <c r="C62" s="287"/>
      <c r="D62" s="287"/>
      <c r="E62" s="287"/>
      <c r="F62" s="287"/>
      <c r="G62" s="287"/>
      <c r="H62" s="282"/>
      <c r="I62" s="281"/>
      <c r="J62" s="287"/>
      <c r="K62" s="287"/>
      <c r="L62" s="287"/>
      <c r="M62" s="287"/>
      <c r="N62" s="287"/>
      <c r="O62" s="282"/>
      <c r="P62" s="155"/>
    </row>
    <row r="63" spans="1:16" ht="11.25">
      <c r="A63" s="165"/>
      <c r="B63" s="203"/>
      <c r="C63" s="149"/>
      <c r="D63" s="203"/>
      <c r="E63" s="203"/>
      <c r="F63" s="202"/>
      <c r="G63" s="202"/>
      <c r="H63" s="155"/>
      <c r="I63" s="155"/>
      <c r="J63" s="202"/>
      <c r="K63" s="203"/>
      <c r="L63" s="149"/>
      <c r="M63" s="203"/>
      <c r="N63" s="202"/>
      <c r="O63" s="150"/>
      <c r="P63" s="155"/>
    </row>
    <row r="64" spans="1:16" ht="11.25">
      <c r="A64" s="165"/>
      <c r="B64" s="203"/>
      <c r="C64" s="149"/>
      <c r="D64" s="203"/>
      <c r="E64" s="203"/>
      <c r="F64" s="202"/>
      <c r="G64" s="202"/>
      <c r="H64" s="155"/>
      <c r="I64" s="155"/>
      <c r="J64" s="202"/>
      <c r="K64" s="203"/>
      <c r="L64" s="149"/>
      <c r="M64" s="203"/>
      <c r="N64" s="202"/>
      <c r="O64" s="150"/>
      <c r="P64" s="155"/>
    </row>
    <row r="65" spans="1:16" ht="11.25">
      <c r="A65" s="163"/>
      <c r="B65" s="303"/>
      <c r="C65" s="303"/>
      <c r="D65" s="303"/>
      <c r="E65" s="278"/>
      <c r="F65" s="280"/>
      <c r="G65" s="274"/>
      <c r="H65" s="272"/>
      <c r="I65" s="159"/>
      <c r="J65" s="149"/>
      <c r="K65" s="303"/>
      <c r="L65" s="303"/>
      <c r="M65" s="303"/>
      <c r="N65" s="279"/>
      <c r="O65" s="273"/>
      <c r="P65" s="155"/>
    </row>
    <row r="66" spans="1:16" ht="11.25">
      <c r="A66" s="163" t="s">
        <v>301</v>
      </c>
      <c r="B66" s="284"/>
      <c r="C66" s="283"/>
      <c r="D66" s="283" t="s">
        <v>302</v>
      </c>
      <c r="E66" s="285"/>
      <c r="F66" s="198"/>
      <c r="G66" s="149"/>
      <c r="H66" s="284"/>
      <c r="I66" s="159" t="s">
        <v>286</v>
      </c>
      <c r="J66" s="149"/>
      <c r="K66" s="284"/>
      <c r="L66" s="283"/>
      <c r="M66" s="283" t="s">
        <v>256</v>
      </c>
      <c r="N66" s="198"/>
      <c r="O66" s="286"/>
      <c r="P66" s="155"/>
    </row>
    <row r="67" spans="1:16" ht="11.25">
      <c r="A67" s="163" t="s">
        <v>304</v>
      </c>
      <c r="B67" s="284" t="s">
        <v>305</v>
      </c>
      <c r="C67" s="283"/>
      <c r="D67" s="283"/>
      <c r="E67" s="285"/>
      <c r="F67" s="198"/>
      <c r="G67" s="149"/>
      <c r="H67" s="284"/>
      <c r="I67" s="159" t="s">
        <v>306</v>
      </c>
      <c r="J67" s="149"/>
      <c r="K67" s="284"/>
      <c r="L67" s="283"/>
      <c r="M67" s="283" t="s">
        <v>307</v>
      </c>
      <c r="N67" s="198"/>
      <c r="O67" s="286"/>
      <c r="P67" s="155"/>
    </row>
    <row r="68" spans="1:16" ht="11.25">
      <c r="A68" s="163"/>
      <c r="B68" s="284"/>
      <c r="C68" s="283"/>
      <c r="D68" s="283"/>
      <c r="E68" s="285"/>
      <c r="F68" s="198"/>
      <c r="G68" s="149"/>
      <c r="H68" s="284"/>
      <c r="I68" s="159"/>
      <c r="J68" s="149"/>
      <c r="K68" s="284"/>
      <c r="L68" s="283"/>
      <c r="M68" s="283"/>
      <c r="N68" s="198"/>
      <c r="O68" s="286"/>
      <c r="P68" s="155"/>
    </row>
    <row r="69" spans="1:16" ht="11.25">
      <c r="A69" s="304" t="s">
        <v>303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6"/>
      <c r="P69" s="155"/>
    </row>
    <row r="70" spans="1:16" ht="12" thickBot="1">
      <c r="A70" s="307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9"/>
      <c r="P70" s="155"/>
    </row>
    <row r="71" spans="9:16" ht="11.25">
      <c r="I71" s="155"/>
      <c r="J71" s="155"/>
      <c r="K71" s="155"/>
      <c r="L71" s="155"/>
      <c r="M71" s="155"/>
      <c r="N71" s="155"/>
      <c r="O71" s="155"/>
      <c r="P71" s="155"/>
    </row>
    <row r="72" spans="9:16" ht="11.25">
      <c r="I72" s="155"/>
      <c r="J72" s="155"/>
      <c r="K72" s="155"/>
      <c r="L72" s="155"/>
      <c r="M72" s="155"/>
      <c r="N72" s="155"/>
      <c r="O72" s="155"/>
      <c r="P72" s="155"/>
    </row>
    <row r="73" spans="9:16" ht="11.25">
      <c r="I73" s="155"/>
      <c r="J73" s="155"/>
      <c r="K73" s="155"/>
      <c r="L73" s="155"/>
      <c r="M73" s="155"/>
      <c r="N73" s="155"/>
      <c r="O73" s="155"/>
      <c r="P73" s="155"/>
    </row>
  </sheetData>
  <sheetProtection/>
  <mergeCells count="12">
    <mergeCell ref="A1:D1"/>
    <mergeCell ref="A2:F2"/>
    <mergeCell ref="I2:O2"/>
    <mergeCell ref="I3:O3"/>
    <mergeCell ref="A41:H41"/>
    <mergeCell ref="B65:D65"/>
    <mergeCell ref="K65:M65"/>
    <mergeCell ref="A69:O70"/>
    <mergeCell ref="I4:O4"/>
    <mergeCell ref="I33:O33"/>
    <mergeCell ref="I34:O34"/>
    <mergeCell ref="A40:H40"/>
  </mergeCells>
  <printOptions/>
  <pageMargins left="0.17" right="0.16" top="0.3" bottom="0.35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5">
      <selection activeCell="H42" sqref="H42"/>
    </sheetView>
  </sheetViews>
  <sheetFormatPr defaultColWidth="9.140625" defaultRowHeight="12.75"/>
  <cols>
    <col min="2" max="2" width="36.00390625" style="0" customWidth="1"/>
    <col min="3" max="3" width="4.140625" style="0" customWidth="1"/>
    <col min="4" max="4" width="15.57421875" style="0" customWidth="1"/>
    <col min="5" max="5" width="1.7109375" style="2" customWidth="1"/>
    <col min="6" max="6" width="15.140625" style="0" customWidth="1"/>
    <col min="8" max="8" width="14.421875" style="0" customWidth="1"/>
  </cols>
  <sheetData>
    <row r="1" ht="13.5" thickBot="1"/>
    <row r="2" spans="2:6" ht="15.75" customHeight="1">
      <c r="B2" s="317" t="s">
        <v>43</v>
      </c>
      <c r="C2" s="318"/>
      <c r="D2" s="318"/>
      <c r="E2" s="318"/>
      <c r="F2" s="319"/>
    </row>
    <row r="3" spans="2:6" ht="15.75">
      <c r="B3" s="320" t="s">
        <v>29</v>
      </c>
      <c r="C3" s="321"/>
      <c r="D3" s="321"/>
      <c r="E3" s="321"/>
      <c r="F3" s="322"/>
    </row>
    <row r="4" spans="2:6" ht="16.5" thickBot="1">
      <c r="B4" s="288" t="s">
        <v>262</v>
      </c>
      <c r="C4" s="289"/>
      <c r="D4" s="289"/>
      <c r="E4" s="289"/>
      <c r="F4" s="290"/>
    </row>
    <row r="5" spans="2:6" ht="12.75">
      <c r="B5" s="75" t="s">
        <v>54</v>
      </c>
      <c r="C5" s="76"/>
      <c r="D5" s="94" t="s">
        <v>272</v>
      </c>
      <c r="E5" s="84"/>
      <c r="F5" s="94" t="s">
        <v>167</v>
      </c>
    </row>
    <row r="6" spans="2:6" ht="12.75">
      <c r="B6" s="68"/>
      <c r="C6" s="18"/>
      <c r="D6" s="95">
        <v>2015</v>
      </c>
      <c r="E6" s="43"/>
      <c r="F6" s="95">
        <v>2014</v>
      </c>
    </row>
    <row r="7" spans="2:6" ht="13.5" thickBot="1">
      <c r="B7" s="71"/>
      <c r="C7" s="72"/>
      <c r="D7" s="96" t="s">
        <v>20</v>
      </c>
      <c r="E7" s="74"/>
      <c r="F7" s="96" t="s">
        <v>20</v>
      </c>
    </row>
    <row r="8" spans="2:6" ht="13.5" thickBot="1">
      <c r="B8" s="255"/>
      <c r="C8" s="123"/>
      <c r="D8" s="94"/>
      <c r="E8" s="84"/>
      <c r="F8" s="94"/>
    </row>
    <row r="9" spans="2:6" ht="12.75">
      <c r="B9" s="75" t="s">
        <v>6</v>
      </c>
      <c r="C9" s="76"/>
      <c r="D9" s="97">
        <v>115340674</v>
      </c>
      <c r="E9" s="97">
        <f>E10+E11</f>
        <v>0</v>
      </c>
      <c r="F9" s="97">
        <v>119875442</v>
      </c>
    </row>
    <row r="10" spans="2:8" ht="12.75">
      <c r="B10" s="78" t="s">
        <v>30</v>
      </c>
      <c r="C10" s="19"/>
      <c r="D10" s="98">
        <v>96980643</v>
      </c>
      <c r="E10" s="15"/>
      <c r="F10" s="98">
        <v>101515411</v>
      </c>
      <c r="H10" s="14"/>
    </row>
    <row r="11" spans="2:8" ht="12.75">
      <c r="B11" s="78" t="s">
        <v>44</v>
      </c>
      <c r="C11" s="19"/>
      <c r="D11" s="99">
        <v>18360031</v>
      </c>
      <c r="E11" s="15"/>
      <c r="F11" s="99">
        <v>18360031</v>
      </c>
      <c r="H11" s="14"/>
    </row>
    <row r="12" spans="2:6" ht="12.75">
      <c r="B12" s="78"/>
      <c r="C12" s="19"/>
      <c r="D12" s="100"/>
      <c r="E12" s="15"/>
      <c r="F12" s="100"/>
    </row>
    <row r="13" spans="2:6" ht="12.75">
      <c r="B13" s="68" t="s">
        <v>7</v>
      </c>
      <c r="C13" s="18"/>
      <c r="D13" s="100">
        <v>229972298</v>
      </c>
      <c r="E13" s="100">
        <f>E14+E15+E16+E17</f>
        <v>0</v>
      </c>
      <c r="F13" s="100">
        <v>254307043</v>
      </c>
    </row>
    <row r="14" spans="2:6" ht="12.75">
      <c r="B14" s="79" t="s">
        <v>45</v>
      </c>
      <c r="C14" s="48"/>
      <c r="D14" s="98">
        <v>106586083</v>
      </c>
      <c r="E14" s="70"/>
      <c r="F14" s="98">
        <v>115158046</v>
      </c>
    </row>
    <row r="15" spans="2:6" ht="12.75">
      <c r="B15" s="79" t="s">
        <v>46</v>
      </c>
      <c r="C15" s="48"/>
      <c r="D15" s="101">
        <v>96779784</v>
      </c>
      <c r="E15" s="70"/>
      <c r="F15" s="101">
        <v>108287068</v>
      </c>
    </row>
    <row r="16" spans="2:6" ht="12.75">
      <c r="B16" s="79" t="s">
        <v>41</v>
      </c>
      <c r="C16" s="48"/>
      <c r="D16" s="101">
        <v>25438681</v>
      </c>
      <c r="E16" s="70"/>
      <c r="F16" s="101">
        <v>27835021</v>
      </c>
    </row>
    <row r="17" spans="2:8" ht="12.75">
      <c r="B17" s="79" t="s">
        <v>122</v>
      </c>
      <c r="C17" s="48"/>
      <c r="D17" s="99">
        <v>1167750</v>
      </c>
      <c r="E17" s="70"/>
      <c r="F17" s="99">
        <v>3026908</v>
      </c>
      <c r="H17" s="14"/>
    </row>
    <row r="18" spans="2:6" ht="12.75">
      <c r="B18" s="79"/>
      <c r="C18" s="48"/>
      <c r="D18" s="101"/>
      <c r="E18" s="15"/>
      <c r="F18" s="101"/>
    </row>
    <row r="19" spans="2:6" ht="13.5" thickBot="1">
      <c r="B19" s="93" t="s">
        <v>193</v>
      </c>
      <c r="C19" s="18"/>
      <c r="D19" s="102">
        <v>345312972</v>
      </c>
      <c r="E19" s="102">
        <f>E9+E13</f>
        <v>0</v>
      </c>
      <c r="F19" s="102">
        <v>374182485</v>
      </c>
    </row>
    <row r="20" spans="2:6" ht="13.5" thickTop="1">
      <c r="B20" s="78"/>
      <c r="C20" s="19"/>
      <c r="D20" s="100"/>
      <c r="E20" s="15"/>
      <c r="F20" s="100"/>
    </row>
    <row r="21" spans="2:6" ht="12.75">
      <c r="B21" s="68" t="s">
        <v>55</v>
      </c>
      <c r="C21" s="18"/>
      <c r="D21" s="103"/>
      <c r="E21" s="17"/>
      <c r="F21" s="103"/>
    </row>
    <row r="22" spans="2:6" ht="12.75">
      <c r="B22" s="78"/>
      <c r="C22" s="19"/>
      <c r="D22" s="103"/>
      <c r="E22" s="17"/>
      <c r="F22" s="103"/>
    </row>
    <row r="23" spans="2:6" ht="12.75">
      <c r="B23" s="80" t="s">
        <v>12</v>
      </c>
      <c r="C23" s="81"/>
      <c r="D23" s="100">
        <v>-255602013</v>
      </c>
      <c r="E23" s="100">
        <f>E24+E25+E26+E27</f>
        <v>0</v>
      </c>
      <c r="F23" s="100">
        <v>-246717048</v>
      </c>
    </row>
    <row r="24" spans="2:6" ht="12.75">
      <c r="B24" s="79" t="s">
        <v>38</v>
      </c>
      <c r="C24" s="48"/>
      <c r="D24" s="98">
        <v>48500000</v>
      </c>
      <c r="E24" s="15"/>
      <c r="F24" s="98">
        <v>48500000</v>
      </c>
    </row>
    <row r="25" spans="2:6" ht="12.75">
      <c r="B25" s="79" t="s">
        <v>10</v>
      </c>
      <c r="C25" s="48"/>
      <c r="D25" s="101">
        <v>106700000</v>
      </c>
      <c r="E25" s="15"/>
      <c r="F25" s="101">
        <v>106700000</v>
      </c>
    </row>
    <row r="26" spans="2:6" ht="12.75">
      <c r="B26" s="79" t="s">
        <v>52</v>
      </c>
      <c r="C26" s="48"/>
      <c r="D26" s="101">
        <v>65652502</v>
      </c>
      <c r="E26" s="15"/>
      <c r="F26" s="101">
        <v>65652502</v>
      </c>
    </row>
    <row r="27" spans="2:6" ht="12.75">
      <c r="B27" s="79" t="s">
        <v>39</v>
      </c>
      <c r="C27" s="48"/>
      <c r="D27" s="99">
        <v>-476454515</v>
      </c>
      <c r="E27" s="15"/>
      <c r="F27" s="99">
        <v>-467569550</v>
      </c>
    </row>
    <row r="28" spans="2:6" ht="12.75">
      <c r="B28" s="79"/>
      <c r="C28" s="48"/>
      <c r="D28" s="101"/>
      <c r="E28" s="15"/>
      <c r="F28" s="101"/>
    </row>
    <row r="29" spans="2:6" ht="12.75">
      <c r="B29" s="80" t="s">
        <v>229</v>
      </c>
      <c r="C29" s="81"/>
      <c r="D29" s="100">
        <v>178944694</v>
      </c>
      <c r="E29" s="100">
        <f>E30+E31</f>
        <v>0</v>
      </c>
      <c r="F29" s="100">
        <v>189024694</v>
      </c>
    </row>
    <row r="30" spans="2:6" ht="12.75">
      <c r="B30" s="79" t="s">
        <v>230</v>
      </c>
      <c r="C30" s="48"/>
      <c r="D30" s="98">
        <v>149087458</v>
      </c>
      <c r="E30" s="15"/>
      <c r="F30" s="98">
        <v>159167458</v>
      </c>
    </row>
    <row r="31" spans="2:6" ht="12.75">
      <c r="B31" s="79" t="s">
        <v>231</v>
      </c>
      <c r="C31" s="48"/>
      <c r="D31" s="99">
        <v>29857236</v>
      </c>
      <c r="E31" s="15"/>
      <c r="F31" s="99">
        <v>29857236</v>
      </c>
    </row>
    <row r="32" spans="2:6" ht="12.75">
      <c r="B32" s="79"/>
      <c r="C32" s="48"/>
      <c r="D32" s="101"/>
      <c r="E32" s="15"/>
      <c r="F32" s="101"/>
    </row>
    <row r="33" spans="2:6" ht="12.75">
      <c r="B33" s="68" t="s">
        <v>8</v>
      </c>
      <c r="C33" s="18"/>
      <c r="D33" s="100">
        <v>421970291</v>
      </c>
      <c r="E33" s="100">
        <f>E34+E35+E36+E37+E38+E39+E40</f>
        <v>0</v>
      </c>
      <c r="F33" s="100">
        <v>431874839</v>
      </c>
    </row>
    <row r="34" spans="2:6" ht="12.75">
      <c r="B34" s="69" t="s">
        <v>50</v>
      </c>
      <c r="C34" s="63"/>
      <c r="D34" s="98">
        <v>359535025</v>
      </c>
      <c r="E34" s="70"/>
      <c r="F34" s="98">
        <v>359535025</v>
      </c>
    </row>
    <row r="35" spans="2:6" ht="12.75">
      <c r="B35" s="69" t="s">
        <v>47</v>
      </c>
      <c r="C35" s="63"/>
      <c r="D35" s="101">
        <v>50797247</v>
      </c>
      <c r="E35" s="70"/>
      <c r="F35" s="101">
        <v>61357259</v>
      </c>
    </row>
    <row r="36" spans="2:6" ht="12.75">
      <c r="B36" s="69" t="s">
        <v>51</v>
      </c>
      <c r="C36" s="63"/>
      <c r="D36" s="101">
        <v>3290216</v>
      </c>
      <c r="E36" s="70"/>
      <c r="F36" s="101">
        <v>3090561</v>
      </c>
    </row>
    <row r="37" spans="2:6" ht="12.75">
      <c r="B37" s="79" t="s">
        <v>53</v>
      </c>
      <c r="C37" s="48"/>
      <c r="D37" s="101">
        <v>1091869</v>
      </c>
      <c r="E37" s="15"/>
      <c r="F37" s="101">
        <v>1091869</v>
      </c>
    </row>
    <row r="38" spans="2:6" ht="12.75" hidden="1">
      <c r="B38" s="79" t="s">
        <v>123</v>
      </c>
      <c r="C38" s="48"/>
      <c r="D38" s="101">
        <v>0</v>
      </c>
      <c r="E38" s="15"/>
      <c r="F38" s="101">
        <v>0</v>
      </c>
    </row>
    <row r="39" spans="2:6" ht="12.75">
      <c r="B39" s="69" t="s">
        <v>48</v>
      </c>
      <c r="C39" s="63"/>
      <c r="D39" s="101">
        <v>6605353</v>
      </c>
      <c r="E39" s="70"/>
      <c r="F39" s="101">
        <v>6149544</v>
      </c>
    </row>
    <row r="40" spans="2:6" ht="12.75">
      <c r="B40" s="69" t="s">
        <v>49</v>
      </c>
      <c r="C40" s="63"/>
      <c r="D40" s="99">
        <v>650581</v>
      </c>
      <c r="E40" s="70"/>
      <c r="F40" s="99">
        <v>650581</v>
      </c>
    </row>
    <row r="41" spans="2:6" ht="12.75">
      <c r="B41" s="69"/>
      <c r="C41" s="63"/>
      <c r="D41" s="101"/>
      <c r="E41" s="70"/>
      <c r="F41" s="101"/>
    </row>
    <row r="42" spans="2:8" ht="13.5" thickBot="1">
      <c r="B42" s="80" t="s">
        <v>194</v>
      </c>
      <c r="C42" s="81"/>
      <c r="D42" s="102">
        <v>345312972</v>
      </c>
      <c r="E42" s="102">
        <f>E23+E29+E33</f>
        <v>0</v>
      </c>
      <c r="F42" s="102">
        <v>374182485</v>
      </c>
      <c r="H42" s="14"/>
    </row>
    <row r="43" spans="2:6" ht="13.5" thickTop="1">
      <c r="B43" s="80"/>
      <c r="C43" s="81"/>
      <c r="D43" s="100"/>
      <c r="E43" s="15"/>
      <c r="F43" s="100"/>
    </row>
    <row r="44" spans="2:6" ht="13.5" thickBot="1">
      <c r="B44" s="82" t="s">
        <v>166</v>
      </c>
      <c r="C44" s="83"/>
      <c r="D44" s="104">
        <v>-52.70144597938145</v>
      </c>
      <c r="E44" s="104">
        <f>E23/4850000</f>
        <v>0</v>
      </c>
      <c r="F44" s="104">
        <v>-50.86949443298969</v>
      </c>
    </row>
    <row r="45" spans="2:6" ht="12.75">
      <c r="B45" s="22"/>
      <c r="C45" s="22"/>
      <c r="D45" s="42"/>
      <c r="E45" s="12"/>
      <c r="F45" s="42"/>
    </row>
    <row r="46" spans="5:6" ht="12.75">
      <c r="E46"/>
      <c r="F46" s="14"/>
    </row>
    <row r="47" spans="4:6" ht="12.75">
      <c r="D47" s="14">
        <f>D19-D42</f>
        <v>0</v>
      </c>
      <c r="E47" s="14">
        <f>E19-E42</f>
        <v>0</v>
      </c>
      <c r="F47" s="14">
        <f>F19-F42</f>
        <v>0</v>
      </c>
    </row>
    <row r="48" spans="4:6" ht="12.75">
      <c r="D48" s="14"/>
      <c r="E48"/>
      <c r="F48" s="14"/>
    </row>
    <row r="49" spans="2:4" ht="12.75">
      <c r="B49" s="1"/>
      <c r="C49" s="1"/>
      <c r="D49" s="1"/>
    </row>
    <row r="51" ht="12.75">
      <c r="E51"/>
    </row>
    <row r="52" ht="12.75">
      <c r="E52"/>
    </row>
    <row r="53" spans="4:5" ht="12.75">
      <c r="D53" s="1"/>
      <c r="E53" s="1"/>
    </row>
    <row r="54" spans="4:5" ht="12.75">
      <c r="D54" s="1"/>
      <c r="E54" s="1"/>
    </row>
    <row r="55" spans="2:5" ht="12.75">
      <c r="B55" s="1"/>
      <c r="C55" s="1"/>
      <c r="E55" s="1"/>
    </row>
    <row r="56" spans="2:5" ht="12.75">
      <c r="B56" s="1"/>
      <c r="C56" s="1"/>
      <c r="E56"/>
    </row>
  </sheetData>
  <sheetProtection/>
  <mergeCells count="3"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L3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2" width="9.140625" style="7" customWidth="1"/>
    <col min="3" max="3" width="34.140625" style="7" customWidth="1"/>
    <col min="4" max="4" width="5.8515625" style="7" hidden="1" customWidth="1"/>
    <col min="5" max="5" width="12.7109375" style="9" customWidth="1"/>
    <col min="6" max="6" width="1.7109375" style="7" customWidth="1"/>
    <col min="7" max="7" width="13.00390625" style="7" customWidth="1"/>
    <col min="8" max="8" width="9.140625" style="7" customWidth="1"/>
    <col min="9" max="9" width="14.140625" style="7" customWidth="1"/>
    <col min="10" max="11" width="9.140625" style="7" customWidth="1"/>
    <col min="12" max="12" width="11.8515625" style="7" customWidth="1"/>
    <col min="13" max="16384" width="9.140625" style="7" customWidth="1"/>
  </cols>
  <sheetData>
    <row r="1" ht="13.5" thickBot="1"/>
    <row r="2" spans="3:7" ht="15.75">
      <c r="C2" s="317" t="s">
        <v>43</v>
      </c>
      <c r="D2" s="318"/>
      <c r="E2" s="318"/>
      <c r="F2" s="318"/>
      <c r="G2" s="318"/>
    </row>
    <row r="3" spans="3:7" ht="15.75">
      <c r="C3" s="320" t="s">
        <v>201</v>
      </c>
      <c r="D3" s="321"/>
      <c r="E3" s="321"/>
      <c r="F3" s="321"/>
      <c r="G3" s="321"/>
    </row>
    <row r="4" spans="3:7" ht="15.75">
      <c r="C4" s="320" t="s">
        <v>263</v>
      </c>
      <c r="D4" s="321"/>
      <c r="E4" s="321"/>
      <c r="F4" s="321"/>
      <c r="G4" s="321"/>
    </row>
    <row r="5" spans="3:7" ht="13.5" thickBot="1">
      <c r="C5" s="71"/>
      <c r="D5" s="72"/>
      <c r="E5" s="256"/>
      <c r="F5" s="72"/>
      <c r="G5" s="72"/>
    </row>
    <row r="6" spans="3:7" ht="12.75">
      <c r="C6" s="75" t="s">
        <v>16</v>
      </c>
      <c r="D6" s="94" t="s">
        <v>15</v>
      </c>
      <c r="E6" s="108">
        <v>2015</v>
      </c>
      <c r="F6" s="109"/>
      <c r="G6" s="122">
        <v>2014</v>
      </c>
    </row>
    <row r="7" spans="3:7" ht="12.75">
      <c r="C7" s="78"/>
      <c r="D7" s="124"/>
      <c r="E7" s="110" t="s">
        <v>20</v>
      </c>
      <c r="F7" s="111"/>
      <c r="G7" s="26" t="s">
        <v>20</v>
      </c>
    </row>
    <row r="8" spans="3:7" ht="12.75">
      <c r="C8" s="78"/>
      <c r="D8" s="95"/>
      <c r="E8" s="145"/>
      <c r="F8" s="111"/>
      <c r="G8" s="146"/>
    </row>
    <row r="9" spans="3:9" ht="12.75">
      <c r="C9" s="52" t="s">
        <v>17</v>
      </c>
      <c r="D9" s="147">
        <v>16</v>
      </c>
      <c r="E9" s="148">
        <v>151936309</v>
      </c>
      <c r="F9" s="28"/>
      <c r="G9" s="148">
        <v>249128018</v>
      </c>
      <c r="I9" s="92"/>
    </row>
    <row r="10" spans="3:12" ht="12.75">
      <c r="C10" s="68"/>
      <c r="D10" s="124"/>
      <c r="E10" s="114"/>
      <c r="F10" s="113"/>
      <c r="G10" s="40"/>
      <c r="I10" s="16"/>
      <c r="L10" s="238"/>
    </row>
    <row r="11" spans="3:12" ht="12.75">
      <c r="C11" s="68" t="s">
        <v>23</v>
      </c>
      <c r="D11" s="124">
        <v>17</v>
      </c>
      <c r="E11" s="112">
        <v>147781421</v>
      </c>
      <c r="F11" s="113"/>
      <c r="G11" s="49">
        <v>234116977</v>
      </c>
      <c r="L11" s="238"/>
    </row>
    <row r="12" spans="3:12" ht="12.75">
      <c r="C12" s="78"/>
      <c r="D12" s="124"/>
      <c r="E12" s="114"/>
      <c r="F12" s="113"/>
      <c r="G12" s="40"/>
      <c r="L12" s="238"/>
    </row>
    <row r="13" spans="3:12" ht="12.75">
      <c r="C13" s="68" t="s">
        <v>21</v>
      </c>
      <c r="D13" s="124"/>
      <c r="E13" s="115">
        <v>4154888</v>
      </c>
      <c r="F13" s="116"/>
      <c r="G13" s="66">
        <v>15011041</v>
      </c>
      <c r="L13" s="238"/>
    </row>
    <row r="14" spans="3:12" ht="12.75">
      <c r="C14" s="68"/>
      <c r="D14" s="124"/>
      <c r="E14" s="115"/>
      <c r="F14" s="116"/>
      <c r="G14" s="66"/>
      <c r="L14" s="238"/>
    </row>
    <row r="15" spans="3:12" ht="12.75">
      <c r="C15" s="68" t="s">
        <v>22</v>
      </c>
      <c r="D15" s="124"/>
      <c r="E15" s="115">
        <v>12584044</v>
      </c>
      <c r="F15" s="115">
        <f>SUM(F16:F18)</f>
        <v>0</v>
      </c>
      <c r="G15" s="115">
        <v>15251202</v>
      </c>
      <c r="L15" s="239"/>
    </row>
    <row r="16" spans="3:12" ht="12.75">
      <c r="C16" s="78" t="s">
        <v>56</v>
      </c>
      <c r="D16" s="124">
        <v>18</v>
      </c>
      <c r="E16" s="117">
        <v>11885879</v>
      </c>
      <c r="F16" s="113"/>
      <c r="G16" s="105">
        <v>14288648</v>
      </c>
      <c r="L16" s="240"/>
    </row>
    <row r="17" spans="3:7" ht="12.75">
      <c r="C17" s="78" t="s">
        <v>37</v>
      </c>
      <c r="D17" s="124"/>
      <c r="E17" s="118">
        <v>652087</v>
      </c>
      <c r="F17" s="113"/>
      <c r="G17" s="106">
        <v>909068</v>
      </c>
    </row>
    <row r="18" spans="3:7" ht="12.75">
      <c r="C18" s="78" t="s">
        <v>120</v>
      </c>
      <c r="D18" s="124">
        <v>19</v>
      </c>
      <c r="E18" s="119">
        <v>46078</v>
      </c>
      <c r="F18" s="113"/>
      <c r="G18" s="59">
        <v>53486</v>
      </c>
    </row>
    <row r="19" spans="3:12" ht="12.75">
      <c r="C19" s="78"/>
      <c r="D19" s="124"/>
      <c r="E19" s="120"/>
      <c r="F19" s="113"/>
      <c r="G19" s="107"/>
      <c r="L19" s="16"/>
    </row>
    <row r="20" spans="3:7" ht="12.75">
      <c r="C20" s="68" t="s">
        <v>294</v>
      </c>
      <c r="D20" s="124"/>
      <c r="E20" s="115">
        <v>-8429156</v>
      </c>
      <c r="F20" s="113"/>
      <c r="G20" s="66">
        <v>-240161</v>
      </c>
    </row>
    <row r="21" spans="3:7" ht="12.75">
      <c r="C21" s="68"/>
      <c r="D21" s="124"/>
      <c r="E21" s="115"/>
      <c r="F21" s="113"/>
      <c r="G21" s="66"/>
    </row>
    <row r="22" spans="3:10" ht="12.75">
      <c r="C22" s="69" t="s">
        <v>157</v>
      </c>
      <c r="D22" s="124"/>
      <c r="E22" s="115">
        <v>0</v>
      </c>
      <c r="F22" s="113"/>
      <c r="G22" s="115">
        <v>0</v>
      </c>
      <c r="J22" s="54"/>
    </row>
    <row r="23" spans="3:7" ht="12.75">
      <c r="C23" s="69"/>
      <c r="D23" s="124"/>
      <c r="E23" s="115"/>
      <c r="F23" s="113"/>
      <c r="G23" s="66"/>
    </row>
    <row r="24" spans="3:7" ht="12.75">
      <c r="C24" s="68" t="s">
        <v>295</v>
      </c>
      <c r="D24" s="124"/>
      <c r="E24" s="115">
        <v>-8429156</v>
      </c>
      <c r="F24" s="113"/>
      <c r="G24" s="66">
        <v>-240161</v>
      </c>
    </row>
    <row r="25" spans="3:7" ht="12.75">
      <c r="C25" s="68"/>
      <c r="D25" s="124"/>
      <c r="E25" s="115"/>
      <c r="F25" s="113"/>
      <c r="G25" s="66"/>
    </row>
    <row r="26" spans="3:7" ht="12.75">
      <c r="C26" s="69" t="s">
        <v>252</v>
      </c>
      <c r="D26" s="124"/>
      <c r="E26" s="115">
        <v>455809</v>
      </c>
      <c r="F26" s="116"/>
      <c r="G26" s="115">
        <v>1128116</v>
      </c>
    </row>
    <row r="27" spans="3:7" ht="12.75">
      <c r="C27" s="69"/>
      <c r="D27" s="124"/>
      <c r="E27" s="115"/>
      <c r="F27" s="113"/>
      <c r="G27" s="66"/>
    </row>
    <row r="28" spans="3:7" ht="12.75">
      <c r="C28" s="68" t="s">
        <v>293</v>
      </c>
      <c r="D28" s="124"/>
      <c r="E28" s="115">
        <v>-8884965</v>
      </c>
      <c r="F28" s="113"/>
      <c r="G28" s="66">
        <v>-1368277</v>
      </c>
    </row>
    <row r="29" spans="3:7" ht="12.75">
      <c r="C29" s="68"/>
      <c r="D29" s="124"/>
      <c r="E29" s="115"/>
      <c r="F29" s="113"/>
      <c r="G29" s="66"/>
    </row>
    <row r="30" spans="3:7" ht="13.5" thickBot="1">
      <c r="C30" s="88" t="s">
        <v>9</v>
      </c>
      <c r="D30" s="125">
        <v>20</v>
      </c>
      <c r="E30" s="121">
        <v>-1.8319515463917526</v>
      </c>
      <c r="F30" s="121">
        <f>F28/4850000</f>
        <v>0</v>
      </c>
      <c r="G30" s="121">
        <v>-0.28211896907216494</v>
      </c>
    </row>
    <row r="31" spans="3:7" ht="12.75">
      <c r="C31" s="39"/>
      <c r="D31" s="19"/>
      <c r="E31" s="60"/>
      <c r="F31" s="19"/>
      <c r="G31" s="62"/>
    </row>
    <row r="32" spans="3:7" ht="12.75">
      <c r="C32" s="39"/>
      <c r="D32" s="19"/>
      <c r="E32" s="62"/>
      <c r="F32" s="19"/>
      <c r="G32" s="61"/>
    </row>
    <row r="33" spans="3:7" ht="12.75">
      <c r="C33" s="39"/>
      <c r="D33" s="19"/>
      <c r="E33" s="60"/>
      <c r="F33" s="19"/>
      <c r="G33" s="19"/>
    </row>
    <row r="34" spans="3:7" ht="12.75">
      <c r="C34" s="47"/>
      <c r="D34" s="63"/>
      <c r="E34" s="63"/>
      <c r="F34" s="63"/>
      <c r="G34" s="63"/>
    </row>
    <row r="35" spans="3:7" ht="12.75">
      <c r="C35" s="37"/>
      <c r="D35" s="63"/>
      <c r="E35" s="63"/>
      <c r="F35" s="63"/>
      <c r="G35" s="63"/>
    </row>
    <row r="36" spans="3:7" ht="12.75">
      <c r="C36" s="64"/>
      <c r="D36" s="65"/>
      <c r="E36" s="65"/>
      <c r="F36" s="65"/>
      <c r="G36" s="65"/>
    </row>
    <row r="37" ht="12.75"/>
  </sheetData>
  <sheetProtection/>
  <mergeCells count="3">
    <mergeCell ref="C2:G2"/>
    <mergeCell ref="C3:G3"/>
    <mergeCell ref="C4:G4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1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54" customWidth="1"/>
    <col min="12" max="16384" width="9.140625" style="7" customWidth="1"/>
  </cols>
  <sheetData>
    <row r="1" ht="13.5" thickBot="1"/>
    <row r="2" spans="2:8" ht="12.75">
      <c r="B2" s="295" t="s">
        <v>43</v>
      </c>
      <c r="C2" s="301"/>
      <c r="D2" s="301"/>
      <c r="E2" s="301"/>
      <c r="F2" s="301"/>
      <c r="G2" s="301"/>
      <c r="H2" s="302"/>
    </row>
    <row r="3" spans="2:8" ht="12.75">
      <c r="B3" s="140"/>
      <c r="C3" s="45"/>
      <c r="D3" s="45"/>
      <c r="E3" s="46"/>
      <c r="F3" s="19"/>
      <c r="G3" s="19"/>
      <c r="H3" s="116"/>
    </row>
    <row r="4" spans="2:8" ht="12.75">
      <c r="B4" s="314" t="s">
        <v>25</v>
      </c>
      <c r="C4" s="315"/>
      <c r="D4" s="315"/>
      <c r="E4" s="315"/>
      <c r="F4" s="315"/>
      <c r="G4" s="315"/>
      <c r="H4" s="316"/>
    </row>
    <row r="5" spans="2:8" ht="12.75">
      <c r="B5" s="314" t="s">
        <v>263</v>
      </c>
      <c r="C5" s="315"/>
      <c r="D5" s="315"/>
      <c r="E5" s="315"/>
      <c r="F5" s="315"/>
      <c r="G5" s="315"/>
      <c r="H5" s="316"/>
    </row>
    <row r="6" spans="2:8" ht="13.5" thickBot="1">
      <c r="B6" s="141"/>
      <c r="C6" s="142"/>
      <c r="D6" s="142"/>
      <c r="E6" s="143"/>
      <c r="F6" s="72"/>
      <c r="G6" s="72"/>
      <c r="H6" s="90"/>
    </row>
    <row r="7" spans="2:8" ht="12.75">
      <c r="B7" s="75" t="s">
        <v>16</v>
      </c>
      <c r="C7" s="76"/>
      <c r="D7" s="123"/>
      <c r="E7" s="77" t="s">
        <v>161</v>
      </c>
      <c r="F7" s="94" t="s">
        <v>168</v>
      </c>
      <c r="G7" s="84"/>
      <c r="H7" s="94" t="s">
        <v>168</v>
      </c>
    </row>
    <row r="8" spans="2:8" ht="12.75">
      <c r="B8" s="78"/>
      <c r="C8" s="19"/>
      <c r="D8" s="19"/>
      <c r="E8" s="46"/>
      <c r="F8" s="128" t="s">
        <v>273</v>
      </c>
      <c r="G8" s="57"/>
      <c r="H8" s="128" t="s">
        <v>274</v>
      </c>
    </row>
    <row r="9" spans="2:8" ht="13.5" thickBot="1">
      <c r="B9" s="71"/>
      <c r="C9" s="72"/>
      <c r="D9" s="72"/>
      <c r="E9" s="143"/>
      <c r="F9" s="96" t="s">
        <v>20</v>
      </c>
      <c r="G9" s="73"/>
      <c r="H9" s="96" t="s">
        <v>20</v>
      </c>
    </row>
    <row r="10" spans="2:8" ht="12.75">
      <c r="B10" s="75" t="s">
        <v>26</v>
      </c>
      <c r="C10" s="76"/>
      <c r="D10" s="87"/>
      <c r="E10" s="46"/>
      <c r="F10" s="129"/>
      <c r="G10" s="19"/>
      <c r="H10" s="139"/>
    </row>
    <row r="11" spans="2:8" ht="12.75">
      <c r="B11" s="79" t="s">
        <v>1</v>
      </c>
      <c r="C11" s="48"/>
      <c r="D11" s="144"/>
      <c r="E11" s="46"/>
      <c r="F11" s="130">
        <v>163443593</v>
      </c>
      <c r="G11" s="19"/>
      <c r="H11" s="130">
        <v>244985138</v>
      </c>
    </row>
    <row r="12" spans="2:8" ht="12.75">
      <c r="B12" s="78" t="s">
        <v>239</v>
      </c>
      <c r="C12" s="19"/>
      <c r="D12" s="113"/>
      <c r="E12" s="46"/>
      <c r="F12" s="131">
        <v>-155222751</v>
      </c>
      <c r="G12" s="131">
        <f>-178935095+4246045</f>
        <v>-174689050</v>
      </c>
      <c r="H12" s="131">
        <v>-240286616</v>
      </c>
    </row>
    <row r="13" spans="2:8" ht="12.75">
      <c r="B13" s="68" t="s">
        <v>34</v>
      </c>
      <c r="C13" s="18"/>
      <c r="D13" s="116"/>
      <c r="E13" s="46"/>
      <c r="F13" s="132">
        <v>8220842</v>
      </c>
      <c r="G13" s="132">
        <f>SUM(G11:G12)</f>
        <v>-174689050</v>
      </c>
      <c r="H13" s="132">
        <v>4698522</v>
      </c>
    </row>
    <row r="14" spans="2:8" ht="12.75">
      <c r="B14" s="68"/>
      <c r="C14" s="18"/>
      <c r="D14" s="116"/>
      <c r="E14" s="46"/>
      <c r="F14" s="129"/>
      <c r="G14" s="19"/>
      <c r="H14" s="129"/>
    </row>
    <row r="15" spans="2:8" ht="12.75">
      <c r="B15" s="68" t="s">
        <v>27</v>
      </c>
      <c r="C15" s="18"/>
      <c r="D15" s="116"/>
      <c r="E15" s="46"/>
      <c r="F15" s="131"/>
      <c r="G15" s="19"/>
      <c r="H15" s="131"/>
    </row>
    <row r="16" spans="2:8" ht="12.75">
      <c r="B16" s="79" t="s">
        <v>13</v>
      </c>
      <c r="C16" s="48"/>
      <c r="D16" s="144"/>
      <c r="E16" s="46"/>
      <c r="F16" s="133">
        <v>0</v>
      </c>
      <c r="G16" s="19"/>
      <c r="H16" s="133">
        <v>0</v>
      </c>
    </row>
    <row r="17" spans="2:8" ht="12.75">
      <c r="B17" s="68" t="s">
        <v>35</v>
      </c>
      <c r="C17" s="18"/>
      <c r="D17" s="116"/>
      <c r="E17" s="46"/>
      <c r="F17" s="132">
        <v>0</v>
      </c>
      <c r="G17" s="127">
        <f>SUM(G16:G16)</f>
        <v>0</v>
      </c>
      <c r="H17" s="132">
        <v>0</v>
      </c>
    </row>
    <row r="18" spans="2:8" ht="12.75">
      <c r="B18" s="78"/>
      <c r="C18" s="19"/>
      <c r="D18" s="113"/>
      <c r="E18" s="46"/>
      <c r="F18" s="129"/>
      <c r="G18" s="19"/>
      <c r="H18" s="129"/>
    </row>
    <row r="19" spans="2:8" ht="12.75">
      <c r="B19" s="68" t="s">
        <v>28</v>
      </c>
      <c r="C19" s="18"/>
      <c r="D19" s="116"/>
      <c r="E19" s="46"/>
      <c r="F19" s="134"/>
      <c r="G19" s="19"/>
      <c r="H19" s="134"/>
    </row>
    <row r="20" spans="2:8" ht="12.75" hidden="1">
      <c r="B20" s="78" t="s">
        <v>173</v>
      </c>
      <c r="C20" s="19"/>
      <c r="D20" s="113"/>
      <c r="E20" s="46"/>
      <c r="F20" s="133">
        <v>0</v>
      </c>
      <c r="G20" s="15"/>
      <c r="H20" s="133">
        <v>0</v>
      </c>
    </row>
    <row r="21" spans="2:8" ht="12.75" hidden="1">
      <c r="B21" s="78" t="s">
        <v>174</v>
      </c>
      <c r="C21" s="19"/>
      <c r="D21" s="113"/>
      <c r="E21" s="46"/>
      <c r="F21" s="131">
        <v>0</v>
      </c>
      <c r="G21" s="15"/>
      <c r="H21" s="131">
        <v>0</v>
      </c>
    </row>
    <row r="22" spans="2:8" ht="12.75">
      <c r="B22" s="78" t="s">
        <v>250</v>
      </c>
      <c r="C22" s="19"/>
      <c r="D22" s="113"/>
      <c r="E22" s="46"/>
      <c r="F22" s="131">
        <v>-10080000</v>
      </c>
      <c r="G22" s="15"/>
      <c r="H22" s="131">
        <v>-10080000</v>
      </c>
    </row>
    <row r="23" spans="2:8" ht="12.75">
      <c r="B23" s="68" t="s">
        <v>36</v>
      </c>
      <c r="C23" s="18"/>
      <c r="D23" s="116"/>
      <c r="E23" s="46"/>
      <c r="F23" s="132">
        <v>-10080000</v>
      </c>
      <c r="G23" s="127">
        <f>SUM(G20:G22)</f>
        <v>0</v>
      </c>
      <c r="H23" s="132">
        <v>-10080000</v>
      </c>
    </row>
    <row r="24" spans="2:8" ht="12.75">
      <c r="B24" s="78"/>
      <c r="C24" s="19"/>
      <c r="D24" s="113"/>
      <c r="E24" s="46"/>
      <c r="F24" s="129"/>
      <c r="G24" s="19"/>
      <c r="H24" s="129"/>
    </row>
    <row r="25" spans="2:8" ht="15">
      <c r="B25" s="68" t="s">
        <v>121</v>
      </c>
      <c r="C25" s="18"/>
      <c r="D25" s="116"/>
      <c r="E25" s="46"/>
      <c r="F25" s="135">
        <v>-1859158</v>
      </c>
      <c r="G25" s="135">
        <f>G13+G17+G23</f>
        <v>-174689050</v>
      </c>
      <c r="H25" s="135">
        <v>-5381478</v>
      </c>
    </row>
    <row r="26" spans="2:8" ht="12.75">
      <c r="B26" s="68" t="s">
        <v>181</v>
      </c>
      <c r="C26" s="18"/>
      <c r="D26" s="116"/>
      <c r="E26" s="46"/>
      <c r="F26" s="136">
        <v>3026908</v>
      </c>
      <c r="G26" s="19"/>
      <c r="H26" s="136">
        <v>9219593</v>
      </c>
    </row>
    <row r="27" spans="2:8" ht="15">
      <c r="B27" s="68" t="s">
        <v>182</v>
      </c>
      <c r="C27" s="18"/>
      <c r="D27" s="116"/>
      <c r="E27" s="50"/>
      <c r="F27" s="137">
        <v>1167750</v>
      </c>
      <c r="G27" s="137">
        <f>G25+G26</f>
        <v>-174689050</v>
      </c>
      <c r="H27" s="137">
        <v>3838115</v>
      </c>
    </row>
    <row r="28" spans="2:8" ht="12.75">
      <c r="B28" s="68"/>
      <c r="C28" s="18"/>
      <c r="D28" s="116"/>
      <c r="E28" s="50"/>
      <c r="F28" s="136"/>
      <c r="G28" s="19"/>
      <c r="H28" s="136"/>
    </row>
    <row r="29" spans="2:8" ht="13.5" thickBot="1">
      <c r="B29" s="88" t="s">
        <v>160</v>
      </c>
      <c r="C29" s="89"/>
      <c r="D29" s="126"/>
      <c r="E29" s="51">
        <v>24</v>
      </c>
      <c r="F29" s="138">
        <v>1.6950189690721649</v>
      </c>
      <c r="G29" s="138">
        <f>G13/4850000</f>
        <v>-36.01836082474227</v>
      </c>
      <c r="H29" s="138">
        <v>0.9687674226804124</v>
      </c>
    </row>
    <row r="30" spans="6:8" ht="12.75">
      <c r="F30" s="20"/>
      <c r="H30" s="16"/>
    </row>
    <row r="31" spans="2:8" ht="12.75">
      <c r="B31"/>
      <c r="C31"/>
      <c r="D31"/>
      <c r="E31"/>
      <c r="F31" s="14"/>
      <c r="G31"/>
      <c r="H31"/>
    </row>
    <row r="32" spans="2:8" ht="12.75">
      <c r="B32"/>
      <c r="C32"/>
      <c r="D32"/>
      <c r="E32"/>
      <c r="F32" s="14"/>
      <c r="G32"/>
      <c r="H32"/>
    </row>
    <row r="33" spans="2:8" ht="12.75">
      <c r="B33"/>
      <c r="C33"/>
      <c r="D33"/>
      <c r="E33"/>
      <c r="F33" s="14">
        <f>'Balance sheet'!D17-'CF'!F27</f>
        <v>0</v>
      </c>
      <c r="G33"/>
      <c r="H33"/>
    </row>
    <row r="34" spans="2:8" ht="12.75">
      <c r="B34"/>
      <c r="C34"/>
      <c r="D34"/>
      <c r="E34"/>
      <c r="F34"/>
      <c r="G34"/>
      <c r="H34" s="14"/>
    </row>
    <row r="35" spans="2:11" ht="12.75">
      <c r="B35" s="1"/>
      <c r="C35" s="1"/>
      <c r="D35" s="1"/>
      <c r="E35" s="4"/>
      <c r="F35" s="91"/>
      <c r="G35" s="2"/>
      <c r="K35" s="55"/>
    </row>
    <row r="36" spans="5:11" ht="12.75">
      <c r="E36" s="3"/>
      <c r="G36" s="2"/>
      <c r="K36" s="55"/>
    </row>
    <row r="37" ht="12.75">
      <c r="K37" s="55"/>
    </row>
    <row r="38" spans="2:8" ht="12.75">
      <c r="B38"/>
      <c r="C38"/>
      <c r="D38"/>
      <c r="E38"/>
      <c r="G38"/>
      <c r="H38" s="14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14</v>
      </c>
      <c r="C43" s="1"/>
      <c r="D43" s="1"/>
      <c r="E43" s="1" t="s">
        <v>18</v>
      </c>
      <c r="G43" s="1"/>
      <c r="H43"/>
    </row>
    <row r="44" spans="2:8" ht="12.75">
      <c r="B44" s="1" t="s">
        <v>165</v>
      </c>
      <c r="C44" s="1"/>
      <c r="D44" s="1"/>
      <c r="E44" s="1" t="s">
        <v>19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8">
      <selection activeCell="G59" sqref="G59"/>
    </sheetView>
  </sheetViews>
  <sheetFormatPr defaultColWidth="9.140625" defaultRowHeight="12.75"/>
  <cols>
    <col min="1" max="1" width="4.7109375" style="6" customWidth="1"/>
    <col min="2" max="2" width="33.7109375" style="13" customWidth="1"/>
    <col min="3" max="3" width="1.7109375" style="13" customWidth="1"/>
    <col min="4" max="4" width="12.7109375" style="13" customWidth="1"/>
    <col min="5" max="5" width="1.7109375" style="13" hidden="1" customWidth="1"/>
    <col min="6" max="6" width="12.57421875" style="13" customWidth="1"/>
    <col min="7" max="8" width="9.140625" style="13" customWidth="1"/>
    <col min="9" max="9" width="12.57421875" style="13" customWidth="1"/>
    <col min="10" max="16384" width="9.140625" style="13" customWidth="1"/>
  </cols>
  <sheetData>
    <row r="1" spans="1:2" ht="12.75">
      <c r="A1" s="21" t="s">
        <v>172</v>
      </c>
      <c r="B1" s="8" t="s">
        <v>244</v>
      </c>
    </row>
    <row r="3" ht="12.75">
      <c r="B3" s="13" t="s">
        <v>58</v>
      </c>
    </row>
    <row r="4" spans="3:6" ht="12.75">
      <c r="C4" s="4"/>
      <c r="D4" s="4">
        <v>2015</v>
      </c>
      <c r="E4" s="4">
        <v>2011</v>
      </c>
      <c r="F4" s="4">
        <v>2014</v>
      </c>
    </row>
    <row r="5" spans="2:6" ht="12.75">
      <c r="B5" s="13" t="s">
        <v>154</v>
      </c>
      <c r="C5" s="30"/>
      <c r="D5" s="30">
        <v>18360031</v>
      </c>
      <c r="E5" s="30">
        <v>21360031</v>
      </c>
      <c r="F5" s="30">
        <v>18360031</v>
      </c>
    </row>
    <row r="6" spans="2:6" ht="13.5" customHeight="1" hidden="1">
      <c r="B6" s="13" t="s">
        <v>155</v>
      </c>
      <c r="C6" s="30"/>
      <c r="D6" s="12">
        <v>0</v>
      </c>
      <c r="E6" s="30"/>
      <c r="F6" s="30">
        <v>0</v>
      </c>
    </row>
    <row r="7" spans="2:6" ht="13.5" thickBot="1">
      <c r="B7" s="6" t="s">
        <v>183</v>
      </c>
      <c r="C7" s="30"/>
      <c r="D7" s="53">
        <v>18360031</v>
      </c>
      <c r="E7" s="53">
        <f>E5</f>
        <v>21360031</v>
      </c>
      <c r="F7" s="53">
        <v>18360031</v>
      </c>
    </row>
    <row r="8" spans="1:2" ht="13.5" thickTop="1">
      <c r="A8" s="21" t="s">
        <v>196</v>
      </c>
      <c r="B8" s="8" t="s">
        <v>296</v>
      </c>
    </row>
    <row r="10" ht="12.75">
      <c r="B10" s="13" t="s">
        <v>58</v>
      </c>
    </row>
    <row r="11" spans="3:6" ht="12.75">
      <c r="C11" s="4"/>
      <c r="D11" s="4">
        <v>2015</v>
      </c>
      <c r="E11" s="4">
        <v>2011</v>
      </c>
      <c r="F11" s="4">
        <v>2014</v>
      </c>
    </row>
    <row r="12" spans="2:6" ht="12.75">
      <c r="B12" s="13" t="s">
        <v>169</v>
      </c>
      <c r="C12" s="30"/>
      <c r="D12" s="12">
        <v>42778082</v>
      </c>
      <c r="E12" s="30"/>
      <c r="F12" s="30">
        <v>49970279</v>
      </c>
    </row>
    <row r="13" spans="2:6" ht="13.5" customHeight="1">
      <c r="B13" s="13" t="s">
        <v>170</v>
      </c>
      <c r="C13" s="30"/>
      <c r="D13" s="12">
        <v>61302781</v>
      </c>
      <c r="E13" s="30"/>
      <c r="F13" s="30">
        <v>62608320</v>
      </c>
    </row>
    <row r="14" spans="2:6" ht="12.75">
      <c r="B14" s="13" t="s">
        <v>171</v>
      </c>
      <c r="C14" s="30"/>
      <c r="D14" s="12">
        <v>2505220</v>
      </c>
      <c r="E14" s="30"/>
      <c r="F14" s="30">
        <v>2579447</v>
      </c>
    </row>
    <row r="15" spans="2:6" ht="13.5" thickBot="1">
      <c r="B15" s="6" t="s">
        <v>183</v>
      </c>
      <c r="C15" s="30"/>
      <c r="D15" s="53">
        <v>106586083</v>
      </c>
      <c r="E15" s="53">
        <f>E12+E13+E14</f>
        <v>0</v>
      </c>
      <c r="F15" s="53">
        <v>115158046</v>
      </c>
    </row>
    <row r="16" ht="13.5" thickTop="1">
      <c r="B16" s="19"/>
    </row>
    <row r="17" spans="1:2" ht="12.75">
      <c r="A17" s="21" t="s">
        <v>11</v>
      </c>
      <c r="B17" s="8" t="s">
        <v>271</v>
      </c>
    </row>
    <row r="18" ht="12.75">
      <c r="B18" s="13" t="s">
        <v>63</v>
      </c>
    </row>
    <row r="20" spans="3:6" ht="12.75">
      <c r="C20" s="4"/>
      <c r="D20" s="4">
        <v>2015</v>
      </c>
      <c r="E20" s="4">
        <v>2011</v>
      </c>
      <c r="F20" s="4">
        <v>2014</v>
      </c>
    </row>
    <row r="21" spans="3:6" ht="12.75">
      <c r="C21" s="30"/>
      <c r="D21" s="12">
        <v>96779784</v>
      </c>
      <c r="E21" s="30"/>
      <c r="F21" s="30">
        <v>108287068</v>
      </c>
    </row>
    <row r="22" spans="3:6" ht="12.75" hidden="1">
      <c r="C22" s="30"/>
      <c r="D22" s="12">
        <v>0</v>
      </c>
      <c r="E22" s="30"/>
      <c r="F22" s="30">
        <v>0</v>
      </c>
    </row>
    <row r="23" spans="2:6" ht="13.5" thickBot="1">
      <c r="B23" s="6" t="s">
        <v>183</v>
      </c>
      <c r="C23" s="30"/>
      <c r="D23" s="53">
        <v>96779784</v>
      </c>
      <c r="E23" s="53">
        <f>E21</f>
        <v>0</v>
      </c>
      <c r="F23" s="53">
        <v>108287068</v>
      </c>
    </row>
    <row r="24" ht="13.5" thickTop="1"/>
    <row r="25" spans="1:2" ht="12.75">
      <c r="A25" s="21" t="s">
        <v>62</v>
      </c>
      <c r="B25" s="8" t="s">
        <v>270</v>
      </c>
    </row>
    <row r="27" ht="12.75">
      <c r="B27" s="13" t="s">
        <v>59</v>
      </c>
    </row>
    <row r="28" spans="3:6" ht="12.75">
      <c r="C28" s="4"/>
      <c r="D28" s="4">
        <v>2015</v>
      </c>
      <c r="E28" s="4">
        <v>2011</v>
      </c>
      <c r="F28" s="4">
        <v>2014</v>
      </c>
    </row>
    <row r="29" spans="2:6" ht="12.75">
      <c r="B29" s="8" t="s">
        <v>65</v>
      </c>
      <c r="D29" s="29"/>
      <c r="F29" s="29"/>
    </row>
    <row r="30" spans="2:6" ht="12.75">
      <c r="B30" s="13" t="s">
        <v>66</v>
      </c>
      <c r="C30" s="30"/>
      <c r="D30" s="12">
        <v>1893086</v>
      </c>
      <c r="E30" s="30"/>
      <c r="F30" s="30">
        <v>862039</v>
      </c>
    </row>
    <row r="31" spans="2:6" ht="12.75">
      <c r="B31" s="13" t="s">
        <v>67</v>
      </c>
      <c r="C31" s="30"/>
      <c r="D31" s="12">
        <v>1220595</v>
      </c>
      <c r="E31" s="30"/>
      <c r="F31" s="30">
        <v>1416923</v>
      </c>
    </row>
    <row r="32" spans="2:6" ht="12.75">
      <c r="B32" s="13" t="s">
        <v>68</v>
      </c>
      <c r="C32" s="30"/>
      <c r="D32" s="12">
        <v>9073123</v>
      </c>
      <c r="E32" s="12">
        <v>13154224</v>
      </c>
      <c r="F32" s="12">
        <v>9073123</v>
      </c>
    </row>
    <row r="33" spans="3:6" ht="12.75">
      <c r="C33" s="30"/>
      <c r="D33" s="56">
        <v>12186804</v>
      </c>
      <c r="E33" s="56">
        <f>SUM(E30:E32)</f>
        <v>13154224</v>
      </c>
      <c r="F33" s="56">
        <v>11352085</v>
      </c>
    </row>
    <row r="34" spans="2:6" ht="12.75">
      <c r="B34" s="8" t="s">
        <v>69</v>
      </c>
      <c r="C34" s="30"/>
      <c r="D34" s="30"/>
      <c r="E34" s="30"/>
      <c r="F34" s="30"/>
    </row>
    <row r="35" spans="2:6" ht="12.75">
      <c r="B35" s="13" t="s">
        <v>70</v>
      </c>
      <c r="C35" s="30"/>
      <c r="D35" s="12">
        <v>452070</v>
      </c>
      <c r="E35" s="12">
        <v>452070</v>
      </c>
      <c r="F35" s="12">
        <v>452070</v>
      </c>
    </row>
    <row r="36" spans="2:6" ht="12.75">
      <c r="B36" s="13" t="s">
        <v>144</v>
      </c>
      <c r="C36" s="30"/>
      <c r="D36" s="30">
        <v>459754</v>
      </c>
      <c r="E36" s="30"/>
      <c r="F36" s="30">
        <v>459754</v>
      </c>
    </row>
    <row r="37" spans="2:6" ht="12.75">
      <c r="B37" s="13" t="s">
        <v>71</v>
      </c>
      <c r="C37" s="30"/>
      <c r="D37" s="30">
        <v>395600</v>
      </c>
      <c r="E37" s="30"/>
      <c r="F37" s="30">
        <v>395600</v>
      </c>
    </row>
    <row r="38" spans="2:6" ht="12.75">
      <c r="B38" s="13" t="s">
        <v>249</v>
      </c>
      <c r="C38" s="30"/>
      <c r="D38" s="12">
        <v>11944453</v>
      </c>
      <c r="E38" s="30"/>
      <c r="F38" s="30">
        <v>15175512</v>
      </c>
    </row>
    <row r="39" spans="4:6" ht="12.75">
      <c r="D39" s="56">
        <v>13251877</v>
      </c>
      <c r="E39" s="56">
        <f>SUM(E35:E38)</f>
        <v>452070</v>
      </c>
      <c r="F39" s="56">
        <v>16482936</v>
      </c>
    </row>
    <row r="40" spans="2:6" ht="13.5" thickBot="1">
      <c r="B40" s="6" t="s">
        <v>183</v>
      </c>
      <c r="D40" s="67">
        <v>25438681</v>
      </c>
      <c r="E40" s="67">
        <f>E33+E39</f>
        <v>13606294</v>
      </c>
      <c r="F40" s="67">
        <v>27835021</v>
      </c>
    </row>
    <row r="41" ht="13.5" thickTop="1"/>
    <row r="42" spans="1:2" ht="12.75">
      <c r="A42" s="21" t="s">
        <v>64</v>
      </c>
      <c r="B42" s="8" t="s">
        <v>269</v>
      </c>
    </row>
    <row r="44" ht="12.75">
      <c r="B44" s="13" t="s">
        <v>58</v>
      </c>
    </row>
    <row r="46" spans="3:6" ht="12.75">
      <c r="C46" s="4"/>
      <c r="D46" s="4">
        <v>2015</v>
      </c>
      <c r="E46" s="4">
        <v>2011</v>
      </c>
      <c r="F46" s="4">
        <v>2014</v>
      </c>
    </row>
    <row r="47" spans="2:6" ht="12.75">
      <c r="B47" s="8" t="s">
        <v>72</v>
      </c>
      <c r="C47" s="30"/>
      <c r="D47" s="30"/>
      <c r="E47" s="30"/>
      <c r="F47" s="30"/>
    </row>
    <row r="48" spans="2:6" ht="12.75">
      <c r="B48" s="13" t="s">
        <v>73</v>
      </c>
      <c r="C48" s="30"/>
      <c r="D48" s="12">
        <v>418875</v>
      </c>
      <c r="E48" s="30"/>
      <c r="F48" s="30">
        <v>500028</v>
      </c>
    </row>
    <row r="49" spans="2:6" ht="12.75">
      <c r="B49" s="13" t="s">
        <v>60</v>
      </c>
      <c r="C49" s="30"/>
      <c r="D49" s="12">
        <v>203657</v>
      </c>
      <c r="E49" s="30"/>
      <c r="F49" s="30">
        <v>264077</v>
      </c>
    </row>
    <row r="50" spans="3:6" ht="12.75">
      <c r="C50" s="30"/>
      <c r="D50" s="56">
        <v>622532</v>
      </c>
      <c r="E50" s="56">
        <f>SUM(E48:E49)</f>
        <v>0</v>
      </c>
      <c r="F50" s="56">
        <v>764105</v>
      </c>
    </row>
    <row r="51" spans="2:6" ht="12.75">
      <c r="B51" s="8" t="s">
        <v>74</v>
      </c>
      <c r="C51" s="30"/>
      <c r="D51" s="30"/>
      <c r="E51" s="30"/>
      <c r="F51" s="30"/>
    </row>
    <row r="52" spans="2:6" ht="12.75">
      <c r="B52" s="13" t="s">
        <v>61</v>
      </c>
      <c r="C52" s="30"/>
      <c r="D52" s="12">
        <v>7629</v>
      </c>
      <c r="E52" s="30"/>
      <c r="F52" s="30">
        <v>30148</v>
      </c>
    </row>
    <row r="53" spans="2:6" ht="12.75">
      <c r="B53" s="13" t="s">
        <v>124</v>
      </c>
      <c r="C53" s="30"/>
      <c r="D53" s="12">
        <v>133070</v>
      </c>
      <c r="E53" s="30"/>
      <c r="F53" s="30">
        <v>405992</v>
      </c>
    </row>
    <row r="54" spans="2:6" ht="12.75">
      <c r="B54" s="13" t="s">
        <v>125</v>
      </c>
      <c r="C54" s="30"/>
      <c r="D54" s="12">
        <v>2775</v>
      </c>
      <c r="E54" s="12">
        <v>6225</v>
      </c>
      <c r="F54" s="12">
        <v>2775</v>
      </c>
    </row>
    <row r="55" spans="2:6" ht="12.75">
      <c r="B55" s="13" t="s">
        <v>126</v>
      </c>
      <c r="C55" s="30"/>
      <c r="D55" s="12">
        <v>287601</v>
      </c>
      <c r="E55" s="30"/>
      <c r="F55" s="30">
        <v>1265525</v>
      </c>
    </row>
    <row r="56" spans="2:6" ht="12.75">
      <c r="B56" s="13" t="s">
        <v>127</v>
      </c>
      <c r="C56" s="30"/>
      <c r="D56" s="12">
        <v>17687</v>
      </c>
      <c r="E56" s="30"/>
      <c r="F56" s="30">
        <v>221169</v>
      </c>
    </row>
    <row r="57" spans="2:6" ht="12.75">
      <c r="B57" s="13" t="s">
        <v>128</v>
      </c>
      <c r="C57" s="30"/>
      <c r="D57" s="12">
        <v>7074</v>
      </c>
      <c r="E57" s="30"/>
      <c r="F57" s="30">
        <v>7074</v>
      </c>
    </row>
    <row r="58" spans="2:6" ht="12.75">
      <c r="B58" s="13" t="s">
        <v>129</v>
      </c>
      <c r="C58" s="30"/>
      <c r="D58" s="12">
        <v>23279</v>
      </c>
      <c r="E58" s="30"/>
      <c r="F58" s="30">
        <v>23279</v>
      </c>
    </row>
    <row r="59" spans="2:6" ht="12.75">
      <c r="B59" s="13" t="s">
        <v>130</v>
      </c>
      <c r="C59" s="30"/>
      <c r="D59" s="12">
        <v>66103</v>
      </c>
      <c r="E59" s="30"/>
      <c r="F59" s="30">
        <v>306841</v>
      </c>
    </row>
    <row r="60" spans="3:6" ht="12.75">
      <c r="C60" s="30"/>
      <c r="D60" s="56">
        <v>545218</v>
      </c>
      <c r="E60" s="56">
        <f>SUM(E52:E59)</f>
        <v>6225</v>
      </c>
      <c r="F60" s="56">
        <v>2262803</v>
      </c>
    </row>
    <row r="61" spans="2:6" ht="13.5" thickBot="1">
      <c r="B61" s="6" t="s">
        <v>183</v>
      </c>
      <c r="C61" s="30"/>
      <c r="D61" s="53">
        <v>1167750</v>
      </c>
      <c r="E61" s="53">
        <f>E50+E60</f>
        <v>6225</v>
      </c>
      <c r="F61" s="53">
        <v>3026908</v>
      </c>
    </row>
    <row r="62" spans="3:6" ht="13.5" thickTop="1">
      <c r="C62" s="30"/>
      <c r="D62" s="30"/>
      <c r="E62" s="30"/>
      <c r="F62" s="30"/>
    </row>
  </sheetData>
  <sheetProtection/>
  <printOptions horizontalCentered="1"/>
  <pageMargins left="0.19" right="0.5" top="0.16" bottom="0.56" header="0.34" footer="0.3"/>
  <pageSetup firstPageNumber="16" useFirstPageNumber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21" t="s">
        <v>245</v>
      </c>
      <c r="B1" s="1" t="s">
        <v>75</v>
      </c>
    </row>
    <row r="3" spans="7:8" ht="12.75">
      <c r="G3" s="4">
        <v>2015</v>
      </c>
      <c r="H3" s="4">
        <v>2014</v>
      </c>
    </row>
    <row r="4" ht="12.75">
      <c r="B4" s="1" t="s">
        <v>3</v>
      </c>
    </row>
    <row r="5" ht="12.75">
      <c r="B5" s="1"/>
    </row>
    <row r="6" spans="2:8" ht="12.75">
      <c r="B6" s="7" t="s">
        <v>185</v>
      </c>
      <c r="G6" s="25">
        <v>500000000</v>
      </c>
      <c r="H6" s="25">
        <v>500000000</v>
      </c>
    </row>
    <row r="8" ht="12.75">
      <c r="B8" s="1" t="s">
        <v>42</v>
      </c>
    </row>
    <row r="9" ht="12.75">
      <c r="B9" s="1"/>
    </row>
    <row r="10" spans="2:8" ht="12.75">
      <c r="B10" s="7" t="s">
        <v>187</v>
      </c>
      <c r="G10" s="24">
        <v>48500000</v>
      </c>
      <c r="H10" s="24">
        <v>48500000</v>
      </c>
    </row>
    <row r="12" ht="12.75">
      <c r="B12" s="1" t="s">
        <v>186</v>
      </c>
    </row>
    <row r="13" spans="4:8" ht="12.75">
      <c r="D13" s="291">
        <v>2015</v>
      </c>
      <c r="E13" s="291"/>
      <c r="G13" s="291">
        <v>2014</v>
      </c>
      <c r="H13" s="291"/>
    </row>
    <row r="14" spans="4:8" ht="12.75">
      <c r="D14" s="6" t="s">
        <v>4</v>
      </c>
      <c r="E14" s="4" t="s">
        <v>5</v>
      </c>
      <c r="G14" s="6" t="s">
        <v>4</v>
      </c>
      <c r="H14" s="4" t="s">
        <v>5</v>
      </c>
    </row>
    <row r="15" spans="2:8" ht="12.75">
      <c r="B15" s="32" t="s">
        <v>77</v>
      </c>
      <c r="D15" s="5">
        <v>1950523</v>
      </c>
      <c r="E15" s="27">
        <f>D15/D19*100</f>
        <v>40.21696907216495</v>
      </c>
      <c r="G15" s="5">
        <v>1950523</v>
      </c>
      <c r="H15" s="252">
        <v>40.22</v>
      </c>
    </row>
    <row r="16" spans="2:8" ht="12.75">
      <c r="B16" s="32" t="s">
        <v>31</v>
      </c>
      <c r="D16" s="5">
        <v>2620784</v>
      </c>
      <c r="E16" s="27">
        <f>D16/D19*100</f>
        <v>54.03678350515464</v>
      </c>
      <c r="G16" s="5">
        <v>2539979</v>
      </c>
      <c r="H16" s="252">
        <v>52.37</v>
      </c>
    </row>
    <row r="17" spans="2:8" ht="12.75">
      <c r="B17" s="32" t="s">
        <v>78</v>
      </c>
      <c r="D17" s="5">
        <v>121553</v>
      </c>
      <c r="E17" s="27">
        <f>D17/D19*100</f>
        <v>2.5062474226804126</v>
      </c>
      <c r="G17" s="5">
        <v>194548</v>
      </c>
      <c r="H17" s="252">
        <v>4.01</v>
      </c>
    </row>
    <row r="18" spans="2:8" ht="12.75">
      <c r="B18" t="s">
        <v>79</v>
      </c>
      <c r="D18" s="5">
        <v>157140</v>
      </c>
      <c r="E18" s="27">
        <f>D18/D19*100</f>
        <v>3.2399999999999998</v>
      </c>
      <c r="G18" s="5">
        <v>164950</v>
      </c>
      <c r="H18" s="252">
        <v>3.4</v>
      </c>
    </row>
    <row r="19" spans="2:8" ht="13.5" thickBot="1">
      <c r="B19" t="s">
        <v>24</v>
      </c>
      <c r="D19" s="10">
        <f>SUM(D15:D18)</f>
        <v>4850000</v>
      </c>
      <c r="E19" s="23">
        <f>SUM(E15:E18)</f>
        <v>100</v>
      </c>
      <c r="G19" s="10">
        <f>SUM(G15:G18)</f>
        <v>4850000</v>
      </c>
      <c r="H19" s="53">
        <f>SUM(H15:H18)</f>
        <v>100.00000000000001</v>
      </c>
    </row>
    <row r="20" ht="13.5" thickTop="1"/>
    <row r="21" s="7" customFormat="1" ht="12.75">
      <c r="A21" s="6"/>
    </row>
    <row r="22" s="7" customFormat="1" ht="12.75">
      <c r="A22" s="6"/>
    </row>
    <row r="23" s="7" customFormat="1" ht="12.75">
      <c r="A23" s="6"/>
    </row>
    <row r="24" s="7" customFormat="1" ht="12.75">
      <c r="A24" s="6"/>
    </row>
    <row r="25" s="7" customFormat="1" ht="12.75">
      <c r="A25" s="6"/>
    </row>
    <row r="26" s="7" customFormat="1" ht="12.75">
      <c r="A26" s="6"/>
    </row>
  </sheetData>
  <sheetProtection/>
  <mergeCells count="2">
    <mergeCell ref="D13:E13"/>
    <mergeCell ref="G13:H13"/>
  </mergeCells>
  <printOptions horizontalCentered="1"/>
  <pageMargins left="0.75" right="0.75" top="1" bottom="1" header="0.5" footer="0.5"/>
  <pageSetup firstPageNumber="2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62">
      <selection activeCell="I102" sqref="I102"/>
    </sheetView>
  </sheetViews>
  <sheetFormatPr defaultColWidth="9.140625" defaultRowHeight="12.75"/>
  <cols>
    <col min="1" max="1" width="7.00390625" style="246" customWidth="1"/>
    <col min="2" max="2" width="33.7109375" style="13" customWidth="1"/>
    <col min="3" max="3" width="1.7109375" style="13" customWidth="1"/>
    <col min="4" max="4" width="12.7109375" style="13" customWidth="1"/>
    <col min="5" max="5" width="1.7109375" style="13" hidden="1" customWidth="1"/>
    <col min="6" max="6" width="19.140625" style="13" customWidth="1"/>
    <col min="7" max="8" width="9.140625" style="13" customWidth="1"/>
    <col min="9" max="9" width="14.00390625" style="13" customWidth="1"/>
    <col min="10" max="11" width="9.140625" style="13" customWidth="1"/>
    <col min="12" max="12" width="12.7109375" style="13" customWidth="1"/>
    <col min="13" max="16384" width="9.140625" style="13" customWidth="1"/>
  </cols>
  <sheetData>
    <row r="1" spans="1:2" ht="12.75">
      <c r="A1" s="245">
        <v>7</v>
      </c>
      <c r="B1" s="8" t="s">
        <v>82</v>
      </c>
    </row>
    <row r="3" spans="1:2" ht="12.75">
      <c r="A3" s="245">
        <v>8</v>
      </c>
      <c r="B3" s="8" t="s">
        <v>243</v>
      </c>
    </row>
    <row r="5" ht="12.75">
      <c r="B5" s="13" t="s">
        <v>63</v>
      </c>
    </row>
    <row r="6" spans="3:6" ht="12.75">
      <c r="C6" s="4"/>
      <c r="D6" s="4">
        <v>2015</v>
      </c>
      <c r="E6" s="4">
        <v>2010</v>
      </c>
      <c r="F6" s="4">
        <v>2014</v>
      </c>
    </row>
    <row r="7" spans="3:6" ht="12.75">
      <c r="C7" s="4"/>
      <c r="D7" s="4"/>
      <c r="E7" s="4"/>
      <c r="F7" s="4"/>
    </row>
    <row r="8" spans="2:6" ht="12.75">
      <c r="B8" s="13" t="s">
        <v>179</v>
      </c>
      <c r="C8" s="30"/>
      <c r="D8" s="243">
        <v>41780584</v>
      </c>
      <c r="E8" s="243">
        <v>52409109</v>
      </c>
      <c r="F8" s="243">
        <v>41780584</v>
      </c>
    </row>
    <row r="9" spans="2:6" ht="12.75">
      <c r="B9" s="13" t="s">
        <v>180</v>
      </c>
      <c r="C9" s="30"/>
      <c r="D9" s="243">
        <v>23016918</v>
      </c>
      <c r="E9" s="243"/>
      <c r="F9" s="243">
        <v>23016918</v>
      </c>
    </row>
    <row r="10" spans="2:6" ht="12.75">
      <c r="B10" s="13" t="s">
        <v>80</v>
      </c>
      <c r="C10" s="30"/>
      <c r="D10" s="243">
        <v>280000</v>
      </c>
      <c r="E10" s="243"/>
      <c r="F10" s="243">
        <v>280000</v>
      </c>
    </row>
    <row r="11" spans="2:6" ht="12.75">
      <c r="B11" s="13" t="s">
        <v>81</v>
      </c>
      <c r="C11" s="30"/>
      <c r="D11" s="243">
        <v>575000</v>
      </c>
      <c r="E11" s="243"/>
      <c r="F11" s="243">
        <v>575000</v>
      </c>
    </row>
    <row r="12" spans="2:6" ht="13.5" thickBot="1">
      <c r="B12" s="6" t="s">
        <v>76</v>
      </c>
      <c r="C12" s="30"/>
      <c r="D12" s="244">
        <v>65652502</v>
      </c>
      <c r="E12" s="244">
        <f>E8+E9+E10+E11</f>
        <v>52409109</v>
      </c>
      <c r="F12" s="244">
        <v>65652502</v>
      </c>
    </row>
    <row r="13" spans="3:6" ht="13.5" thickTop="1">
      <c r="C13" s="30"/>
      <c r="D13" s="33"/>
      <c r="E13" s="30"/>
      <c r="F13" s="33"/>
    </row>
    <row r="14" spans="1:2" ht="12.75">
      <c r="A14" s="247" t="s">
        <v>246</v>
      </c>
      <c r="B14" s="8" t="s">
        <v>242</v>
      </c>
    </row>
    <row r="15" spans="1:2" ht="12.75">
      <c r="A15" s="248"/>
      <c r="B15" s="8"/>
    </row>
    <row r="16" spans="1:6" ht="12.75">
      <c r="A16" s="248"/>
      <c r="C16" s="4"/>
      <c r="D16" s="4">
        <v>2015</v>
      </c>
      <c r="E16" s="4">
        <v>2010</v>
      </c>
      <c r="F16" s="4">
        <v>2014</v>
      </c>
    </row>
    <row r="17" spans="1:6" ht="12.75">
      <c r="A17" s="248"/>
      <c r="C17" s="4"/>
      <c r="D17" s="4"/>
      <c r="E17" s="4"/>
      <c r="F17" s="4"/>
    </row>
    <row r="18" spans="1:6" ht="12.75">
      <c r="A18" s="248"/>
      <c r="B18" s="13" t="s">
        <v>57</v>
      </c>
      <c r="C18" s="30"/>
      <c r="D18" s="30">
        <v>41780584</v>
      </c>
      <c r="E18" s="30">
        <v>52409109</v>
      </c>
      <c r="F18" s="30">
        <v>41780584</v>
      </c>
    </row>
    <row r="19" spans="1:6" ht="12.75">
      <c r="A19" s="248"/>
      <c r="C19" s="30"/>
      <c r="D19" s="12">
        <v>0</v>
      </c>
      <c r="E19" s="30"/>
      <c r="F19" s="30">
        <v>0</v>
      </c>
    </row>
    <row r="20" spans="1:6" ht="13.5" thickBot="1">
      <c r="A20" s="248"/>
      <c r="B20" s="6" t="s">
        <v>76</v>
      </c>
      <c r="C20" s="30"/>
      <c r="D20" s="53">
        <v>41780584</v>
      </c>
      <c r="E20" s="44"/>
      <c r="F20" s="53">
        <v>41780584</v>
      </c>
    </row>
    <row r="21" spans="1:6" ht="13.5" thickTop="1">
      <c r="A21" s="248"/>
      <c r="C21" s="30"/>
      <c r="D21" s="33"/>
      <c r="E21" s="30"/>
      <c r="F21" s="33"/>
    </row>
    <row r="22" spans="1:2" ht="12.75">
      <c r="A22" s="247" t="s">
        <v>247</v>
      </c>
      <c r="B22" s="8" t="s">
        <v>83</v>
      </c>
    </row>
    <row r="24" spans="1:2" ht="12.75">
      <c r="A24" s="245" t="s">
        <v>248</v>
      </c>
      <c r="B24" s="8" t="s">
        <v>288</v>
      </c>
    </row>
    <row r="26" ht="12.75">
      <c r="B26" s="13" t="s">
        <v>63</v>
      </c>
    </row>
    <row r="27" spans="3:6" ht="12.75">
      <c r="C27" s="4"/>
      <c r="D27" s="4">
        <v>2015</v>
      </c>
      <c r="E27" s="4">
        <v>2010</v>
      </c>
      <c r="F27" s="4">
        <v>2014</v>
      </c>
    </row>
    <row r="28" spans="3:6" ht="12.75">
      <c r="C28" s="4"/>
      <c r="D28" s="4"/>
      <c r="E28" s="4"/>
      <c r="F28" s="4"/>
    </row>
    <row r="29" spans="2:6" ht="12.75">
      <c r="B29" s="13" t="s">
        <v>154</v>
      </c>
      <c r="C29" s="30"/>
      <c r="D29" s="33">
        <v>-467569550</v>
      </c>
      <c r="E29" s="30"/>
      <c r="F29" s="30">
        <v>-466432783</v>
      </c>
    </row>
    <row r="30" spans="2:6" ht="12.75">
      <c r="B30" s="13" t="s">
        <v>184</v>
      </c>
      <c r="C30" s="30"/>
      <c r="D30" s="12">
        <v>-8884965</v>
      </c>
      <c r="E30" s="30"/>
      <c r="F30" s="30">
        <v>-6391695</v>
      </c>
    </row>
    <row r="31" spans="2:6" ht="12.75">
      <c r="B31" s="13" t="s">
        <v>236</v>
      </c>
      <c r="C31" s="30"/>
      <c r="D31" s="12">
        <v>0</v>
      </c>
      <c r="E31" s="30"/>
      <c r="F31" s="30">
        <v>3123436</v>
      </c>
    </row>
    <row r="32" spans="2:6" ht="12.75">
      <c r="B32" s="13" t="s">
        <v>237</v>
      </c>
      <c r="C32" s="30"/>
      <c r="D32" s="12">
        <v>0</v>
      </c>
      <c r="E32" s="30"/>
      <c r="F32" s="30">
        <v>2131492</v>
      </c>
    </row>
    <row r="33" spans="2:6" ht="13.5" thickBot="1">
      <c r="B33" s="6" t="s">
        <v>76</v>
      </c>
      <c r="C33" s="30"/>
      <c r="D33" s="53">
        <v>-476454515</v>
      </c>
      <c r="E33" s="44"/>
      <c r="F33" s="53">
        <v>-467569550</v>
      </c>
    </row>
    <row r="34" spans="2:6" ht="13.5" thickTop="1">
      <c r="B34" s="6"/>
      <c r="C34" s="30"/>
      <c r="D34" s="235"/>
      <c r="E34" s="44"/>
      <c r="F34" s="235"/>
    </row>
    <row r="35" spans="1:6" ht="12.75">
      <c r="A35" s="246">
        <v>10</v>
      </c>
      <c r="B35" s="236" t="s">
        <v>268</v>
      </c>
      <c r="C35" s="30"/>
      <c r="D35" s="235">
        <v>2015</v>
      </c>
      <c r="E35" s="44"/>
      <c r="F35" s="235">
        <v>2014</v>
      </c>
    </row>
    <row r="36" spans="2:6" ht="12.75">
      <c r="B36" s="13" t="s">
        <v>63</v>
      </c>
      <c r="C36" s="30"/>
      <c r="D36" s="235"/>
      <c r="E36" s="44"/>
      <c r="F36" s="235"/>
    </row>
    <row r="37" spans="2:6" ht="12.75">
      <c r="B37" s="6"/>
      <c r="C37" s="30"/>
      <c r="D37" s="235"/>
      <c r="E37" s="44"/>
      <c r="F37" s="235"/>
    </row>
    <row r="38" spans="2:6" ht="12.75">
      <c r="B38" s="237" t="s">
        <v>233</v>
      </c>
      <c r="C38" s="30"/>
      <c r="D38" s="33">
        <v>47123838</v>
      </c>
      <c r="E38" s="44"/>
      <c r="F38" s="33">
        <v>57203838</v>
      </c>
    </row>
    <row r="39" spans="2:6" ht="12.75">
      <c r="B39" s="237" t="s">
        <v>234</v>
      </c>
      <c r="C39" s="30"/>
      <c r="D39" s="33">
        <v>57200000</v>
      </c>
      <c r="E39" s="44"/>
      <c r="F39" s="33">
        <v>57200000</v>
      </c>
    </row>
    <row r="40" spans="2:6" ht="15">
      <c r="B40" s="237" t="s">
        <v>235</v>
      </c>
      <c r="C40" s="30"/>
      <c r="D40" s="241">
        <v>44763620</v>
      </c>
      <c r="E40" s="242"/>
      <c r="F40" s="241">
        <v>44763620</v>
      </c>
    </row>
    <row r="41" spans="2:6" ht="15">
      <c r="B41" s="6"/>
      <c r="C41" s="30"/>
      <c r="D41" s="85">
        <v>149087458</v>
      </c>
      <c r="E41" s="85">
        <f>SUM(E38:E40)</f>
        <v>0</v>
      </c>
      <c r="F41" s="85">
        <v>159167458</v>
      </c>
    </row>
    <row r="42" spans="1:2" ht="12.75">
      <c r="A42" s="245"/>
      <c r="B42" s="8"/>
    </row>
    <row r="43" spans="1:2" ht="12.75">
      <c r="A43" s="245">
        <v>11</v>
      </c>
      <c r="B43" s="8" t="s">
        <v>241</v>
      </c>
    </row>
    <row r="44" spans="1:2" ht="12.75">
      <c r="A44" s="245"/>
      <c r="B44" s="8"/>
    </row>
    <row r="45" spans="1:6" ht="12.75">
      <c r="A45" s="245"/>
      <c r="B45" s="8" t="s">
        <v>232</v>
      </c>
      <c r="D45" s="13">
        <v>2015</v>
      </c>
      <c r="F45" s="13">
        <v>2014</v>
      </c>
    </row>
    <row r="46" spans="1:6" ht="12.75">
      <c r="A46" s="245"/>
      <c r="B46" s="8"/>
      <c r="D46" s="29">
        <v>29857236</v>
      </c>
      <c r="E46" s="29"/>
      <c r="F46" s="29">
        <v>29857236</v>
      </c>
    </row>
    <row r="47" spans="1:2" ht="12.75">
      <c r="A47" s="245"/>
      <c r="B47" s="8"/>
    </row>
    <row r="50" spans="1:2" ht="12.75">
      <c r="A50" s="245">
        <v>12</v>
      </c>
      <c r="B50" s="8" t="s">
        <v>164</v>
      </c>
    </row>
    <row r="52" spans="4:6" ht="12.75">
      <c r="D52" s="4">
        <v>2015</v>
      </c>
      <c r="E52" s="4">
        <v>2010</v>
      </c>
      <c r="F52" s="4">
        <v>2014</v>
      </c>
    </row>
    <row r="53" spans="2:6" ht="12.75">
      <c r="B53" s="13" t="s">
        <v>84</v>
      </c>
      <c r="D53" s="30">
        <v>174264454</v>
      </c>
      <c r="F53" s="30">
        <v>174264454</v>
      </c>
    </row>
    <row r="54" spans="2:6" ht="12.75">
      <c r="B54" s="13" t="s">
        <v>85</v>
      </c>
      <c r="D54" s="30">
        <v>69819803</v>
      </c>
      <c r="F54" s="30">
        <v>69819803</v>
      </c>
    </row>
    <row r="55" spans="2:6" ht="12.75">
      <c r="B55" s="13" t="s">
        <v>131</v>
      </c>
      <c r="D55" s="30">
        <v>115450768</v>
      </c>
      <c r="F55" s="30">
        <v>115450768</v>
      </c>
    </row>
    <row r="56" spans="2:6" ht="13.5" thickBot="1">
      <c r="B56" s="6" t="s">
        <v>76</v>
      </c>
      <c r="D56" s="53">
        <v>359535025</v>
      </c>
      <c r="E56" s="8"/>
      <c r="F56" s="53">
        <v>359535025</v>
      </c>
    </row>
    <row r="57" ht="13.5" thickTop="1"/>
    <row r="58" spans="1:2" ht="12.75">
      <c r="A58" s="245">
        <v>13</v>
      </c>
      <c r="B58" s="1" t="s">
        <v>280</v>
      </c>
    </row>
    <row r="60" ht="12.75">
      <c r="B60" s="13" t="s">
        <v>142</v>
      </c>
    </row>
    <row r="62" spans="1:2" ht="12.75">
      <c r="A62" s="245">
        <v>14</v>
      </c>
      <c r="B62" s="8" t="s">
        <v>267</v>
      </c>
    </row>
    <row r="64" ht="12.75">
      <c r="B64" s="13" t="s">
        <v>63</v>
      </c>
    </row>
    <row r="65" spans="3:6" ht="12.75">
      <c r="C65" s="4"/>
      <c r="D65" s="4">
        <v>2015</v>
      </c>
      <c r="E65" s="4">
        <v>2010</v>
      </c>
      <c r="F65" s="4">
        <v>2014</v>
      </c>
    </row>
    <row r="66" spans="3:6" ht="12.75">
      <c r="C66" s="4"/>
      <c r="D66" s="4"/>
      <c r="E66" s="4"/>
      <c r="F66" s="4"/>
    </row>
    <row r="67" spans="2:6" ht="12.75">
      <c r="B67" s="13" t="s">
        <v>86</v>
      </c>
      <c r="C67" s="30"/>
      <c r="D67" s="12">
        <v>305135</v>
      </c>
      <c r="E67" s="30"/>
      <c r="F67" s="30">
        <v>291586</v>
      </c>
    </row>
    <row r="68" spans="2:6" ht="12.75">
      <c r="B68" s="13" t="s">
        <v>132</v>
      </c>
      <c r="C68" s="30"/>
      <c r="D68" s="12">
        <v>25365</v>
      </c>
      <c r="E68" s="30"/>
      <c r="F68" s="30">
        <v>24776</v>
      </c>
    </row>
    <row r="69" spans="2:6" ht="12.75">
      <c r="B69" s="13" t="s">
        <v>133</v>
      </c>
      <c r="C69" s="30"/>
      <c r="D69" s="12">
        <v>1529750</v>
      </c>
      <c r="E69" s="30"/>
      <c r="F69" s="30">
        <v>1001813</v>
      </c>
    </row>
    <row r="70" spans="2:6" ht="12.75">
      <c r="B70" s="13" t="s">
        <v>87</v>
      </c>
      <c r="C70" s="30"/>
      <c r="D70" s="12">
        <v>25360</v>
      </c>
      <c r="E70" s="30"/>
      <c r="F70" s="30">
        <v>55923</v>
      </c>
    </row>
    <row r="71" spans="2:9" ht="12.75">
      <c r="B71" s="13" t="s">
        <v>88</v>
      </c>
      <c r="C71" s="30"/>
      <c r="D71" s="12">
        <v>13068</v>
      </c>
      <c r="E71" s="30"/>
      <c r="F71" s="30">
        <v>15568</v>
      </c>
      <c r="I71" s="30"/>
    </row>
    <row r="72" spans="2:9" ht="12.75">
      <c r="B72" s="13" t="s">
        <v>137</v>
      </c>
      <c r="C72" s="30"/>
      <c r="D72" s="12">
        <v>150250</v>
      </c>
      <c r="E72" s="30"/>
      <c r="F72" s="30">
        <v>193082</v>
      </c>
      <c r="I72" s="30"/>
    </row>
    <row r="73" spans="2:9" ht="12.75">
      <c r="B73" s="13" t="s">
        <v>104</v>
      </c>
      <c r="C73" s="30"/>
      <c r="D73" s="30">
        <v>0</v>
      </c>
      <c r="E73" s="30"/>
      <c r="F73" s="30">
        <v>95000</v>
      </c>
      <c r="I73" s="30"/>
    </row>
    <row r="74" spans="2:9" ht="12.75">
      <c r="B74" s="13" t="s">
        <v>89</v>
      </c>
      <c r="C74" s="30"/>
      <c r="D74" s="12">
        <v>332565</v>
      </c>
      <c r="E74" s="30"/>
      <c r="F74" s="12">
        <v>332565</v>
      </c>
      <c r="I74" s="12"/>
    </row>
    <row r="75" spans="2:9" ht="12.75">
      <c r="B75" s="13" t="s">
        <v>90</v>
      </c>
      <c r="C75" s="30"/>
      <c r="D75" s="12">
        <v>908723</v>
      </c>
      <c r="E75" s="30"/>
      <c r="F75" s="30">
        <v>1080248</v>
      </c>
      <c r="I75" s="30"/>
    </row>
    <row r="76" spans="2:6" ht="13.5" thickBot="1">
      <c r="B76" s="6" t="s">
        <v>76</v>
      </c>
      <c r="C76" s="30"/>
      <c r="D76" s="53">
        <v>3290216</v>
      </c>
      <c r="E76" s="53">
        <f>SUM(E67:E75)</f>
        <v>0</v>
      </c>
      <c r="F76" s="53">
        <v>3090561</v>
      </c>
    </row>
    <row r="77" spans="3:6" ht="13.5" thickTop="1">
      <c r="C77" s="30"/>
      <c r="D77" s="30"/>
      <c r="E77" s="30"/>
      <c r="F77" s="30"/>
    </row>
    <row r="79" spans="1:2" ht="12.75" hidden="1">
      <c r="A79" s="245">
        <v>14</v>
      </c>
      <c r="B79" s="8" t="s">
        <v>197</v>
      </c>
    </row>
    <row r="80" ht="12.75" hidden="1"/>
    <row r="81" ht="12.75" hidden="1">
      <c r="B81" s="13" t="s">
        <v>63</v>
      </c>
    </row>
    <row r="82" spans="3:6" ht="12.75" hidden="1">
      <c r="C82" s="4"/>
      <c r="D82" s="4">
        <v>2015</v>
      </c>
      <c r="E82" s="4"/>
      <c r="F82" s="4">
        <v>2014</v>
      </c>
    </row>
    <row r="83" spans="3:6" ht="12.75" hidden="1">
      <c r="C83" s="4"/>
      <c r="D83" s="4"/>
      <c r="E83" s="4"/>
      <c r="F83" s="4"/>
    </row>
    <row r="84" spans="2:6" ht="12.75" hidden="1">
      <c r="B84" s="13" t="s">
        <v>154</v>
      </c>
      <c r="C84" s="30"/>
      <c r="D84" s="12">
        <v>0</v>
      </c>
      <c r="E84" s="30"/>
      <c r="F84" s="30">
        <v>117655</v>
      </c>
    </row>
    <row r="85" spans="2:6" ht="12.75" hidden="1">
      <c r="B85" s="13" t="s">
        <v>162</v>
      </c>
      <c r="C85" s="30"/>
      <c r="D85" s="12">
        <v>0</v>
      </c>
      <c r="E85" s="30"/>
      <c r="F85" s="30">
        <v>-117655</v>
      </c>
    </row>
    <row r="86" spans="2:6" ht="12.75" hidden="1">
      <c r="B86" s="13" t="s">
        <v>163</v>
      </c>
      <c r="C86" s="30"/>
      <c r="D86" s="12">
        <v>0</v>
      </c>
      <c r="E86" s="30"/>
      <c r="F86" s="30">
        <v>0</v>
      </c>
    </row>
    <row r="87" spans="2:6" ht="13.5" hidden="1" thickBot="1">
      <c r="B87" s="6" t="s">
        <v>76</v>
      </c>
      <c r="C87" s="30"/>
      <c r="D87" s="53">
        <v>0</v>
      </c>
      <c r="E87" s="53">
        <f>SUM(E84:E86)</f>
        <v>0</v>
      </c>
      <c r="F87" s="53">
        <v>0</v>
      </c>
    </row>
    <row r="88" spans="1:2" ht="12.75">
      <c r="A88" s="245">
        <v>15</v>
      </c>
      <c r="B88" s="8" t="s">
        <v>289</v>
      </c>
    </row>
    <row r="90" ht="12.75">
      <c r="B90" s="13" t="s">
        <v>63</v>
      </c>
    </row>
    <row r="91" spans="3:6" ht="12.75">
      <c r="C91" s="4"/>
      <c r="D91" s="4">
        <v>2015</v>
      </c>
      <c r="E91" s="4"/>
      <c r="F91" s="4">
        <v>2014</v>
      </c>
    </row>
    <row r="92" spans="3:6" ht="12.75">
      <c r="C92" s="4"/>
      <c r="D92" s="4"/>
      <c r="E92" s="4"/>
      <c r="F92" s="4"/>
    </row>
    <row r="93" spans="2:6" ht="12.75">
      <c r="B93" s="13" t="s">
        <v>154</v>
      </c>
      <c r="C93" s="30"/>
      <c r="D93" s="12">
        <v>6149544</v>
      </c>
      <c r="E93" s="30"/>
      <c r="F93" s="30">
        <v>6149544</v>
      </c>
    </row>
    <row r="94" spans="2:6" ht="12.75">
      <c r="B94" s="13" t="s">
        <v>162</v>
      </c>
      <c r="C94" s="30"/>
      <c r="D94" s="12">
        <v>0</v>
      </c>
      <c r="E94" s="30"/>
      <c r="F94" s="30">
        <v>0</v>
      </c>
    </row>
    <row r="95" spans="2:6" ht="12.75">
      <c r="B95" s="13" t="s">
        <v>163</v>
      </c>
      <c r="C95" s="30"/>
      <c r="D95" s="12">
        <v>455809</v>
      </c>
      <c r="E95" s="30"/>
      <c r="F95" s="30">
        <v>0</v>
      </c>
    </row>
    <row r="96" spans="2:6" ht="13.5" thickBot="1">
      <c r="B96" s="6" t="s">
        <v>76</v>
      </c>
      <c r="C96" s="30"/>
      <c r="D96" s="53">
        <v>6605353</v>
      </c>
      <c r="E96" s="53">
        <f>SUM(E93:E95)</f>
        <v>0</v>
      </c>
      <c r="F96" s="53">
        <v>6149544</v>
      </c>
    </row>
    <row r="97" ht="13.5" thickTop="1"/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25"/>
  <sheetViews>
    <sheetView zoomScalePageLayoutView="0" workbookViewId="0" topLeftCell="A98">
      <selection activeCell="E111" sqref="E111"/>
    </sheetView>
  </sheetViews>
  <sheetFormatPr defaultColWidth="9.140625" defaultRowHeight="12.75"/>
  <cols>
    <col min="1" max="1" width="9.140625" style="13" customWidth="1"/>
    <col min="2" max="2" width="6.00390625" style="246" customWidth="1"/>
    <col min="3" max="3" width="49.7109375" style="13" customWidth="1"/>
    <col min="4" max="4" width="3.00390625" style="13" hidden="1" customWidth="1"/>
    <col min="5" max="5" width="12.7109375" style="13" customWidth="1"/>
    <col min="6" max="6" width="1.7109375" style="13" customWidth="1"/>
    <col min="7" max="7" width="12.57421875" style="13" customWidth="1"/>
    <col min="8" max="8" width="9.140625" style="13" customWidth="1"/>
    <col min="9" max="9" width="12.140625" style="13" customWidth="1"/>
    <col min="10" max="10" width="13.140625" style="13" customWidth="1"/>
    <col min="11" max="11" width="15.00390625" style="29" customWidth="1"/>
    <col min="12" max="12" width="11.57421875" style="13" customWidth="1"/>
    <col min="13" max="16384" width="9.140625" style="13" customWidth="1"/>
  </cols>
  <sheetData>
    <row r="1" spans="2:7" ht="12.75">
      <c r="B1" s="245">
        <v>16</v>
      </c>
      <c r="C1" s="8" t="s">
        <v>285</v>
      </c>
      <c r="E1" s="4">
        <v>2015</v>
      </c>
      <c r="F1" s="4"/>
      <c r="G1" s="4">
        <v>2014</v>
      </c>
    </row>
    <row r="2" spans="5:9" ht="15">
      <c r="E2" s="85">
        <v>151936309</v>
      </c>
      <c r="F2" s="86"/>
      <c r="G2" s="85">
        <v>249128018</v>
      </c>
      <c r="I2" s="41"/>
    </row>
    <row r="3" spans="5:7" ht="12.75">
      <c r="E3" s="33"/>
      <c r="F3" s="30"/>
      <c r="G3" s="33"/>
    </row>
    <row r="4" spans="2:11" ht="12.75">
      <c r="B4" s="245">
        <v>17</v>
      </c>
      <c r="C4" s="8" t="s">
        <v>284</v>
      </c>
      <c r="K4" s="13"/>
    </row>
    <row r="5" ht="12.75">
      <c r="C5" s="8"/>
    </row>
    <row r="6" spans="3:10" ht="12.75">
      <c r="C6" s="13" t="s">
        <v>91</v>
      </c>
      <c r="J6" s="41"/>
    </row>
    <row r="7" spans="4:7" ht="12.75">
      <c r="D7" s="4"/>
      <c r="E7" s="4">
        <v>2015</v>
      </c>
      <c r="F7" s="4"/>
      <c r="G7" s="4">
        <v>2014</v>
      </c>
    </row>
    <row r="8" spans="3:7" ht="12.75">
      <c r="C8" s="13" t="s">
        <v>134</v>
      </c>
      <c r="D8" s="30"/>
      <c r="E8" s="33">
        <v>62608320</v>
      </c>
      <c r="F8" s="30"/>
      <c r="G8" s="30">
        <v>78163257</v>
      </c>
    </row>
    <row r="9" spans="3:7" ht="12.75" hidden="1">
      <c r="C9" s="13" t="s">
        <v>156</v>
      </c>
      <c r="D9" s="30"/>
      <c r="E9" s="36"/>
      <c r="F9" s="30"/>
      <c r="G9" s="36"/>
    </row>
    <row r="10" spans="4:7" ht="12.75">
      <c r="D10" s="30"/>
      <c r="E10" s="30"/>
      <c r="F10" s="30"/>
      <c r="G10" s="30">
        <v>0</v>
      </c>
    </row>
    <row r="11" spans="3:7" ht="12.75">
      <c r="C11" s="38" t="s">
        <v>192</v>
      </c>
      <c r="D11" s="30"/>
      <c r="E11" s="34">
        <v>146452647</v>
      </c>
      <c r="F11" s="34">
        <f>F31</f>
        <v>1619615</v>
      </c>
      <c r="G11" s="34">
        <v>219851757</v>
      </c>
    </row>
    <row r="12" spans="3:7" ht="12.75">
      <c r="C12" s="13" t="s">
        <v>238</v>
      </c>
      <c r="D12" s="30"/>
      <c r="E12" s="35">
        <v>23235</v>
      </c>
      <c r="F12" s="30"/>
      <c r="G12" s="35">
        <v>98454</v>
      </c>
    </row>
    <row r="13" spans="4:7" ht="12.75">
      <c r="D13" s="30"/>
      <c r="E13" s="56">
        <v>146475882</v>
      </c>
      <c r="F13" s="56">
        <f>F11+F12</f>
        <v>1619615</v>
      </c>
      <c r="G13" s="56">
        <v>219950211</v>
      </c>
    </row>
    <row r="14" spans="3:7" ht="12.75">
      <c r="C14" s="13" t="s">
        <v>135</v>
      </c>
      <c r="D14" s="30"/>
      <c r="E14" s="44">
        <v>209084202</v>
      </c>
      <c r="F14" s="44">
        <f>F8+F13</f>
        <v>1619615</v>
      </c>
      <c r="G14" s="44">
        <v>298113468</v>
      </c>
    </row>
    <row r="15" spans="3:7" ht="12.75">
      <c r="C15" s="13" t="s">
        <v>136</v>
      </c>
      <c r="D15" s="30"/>
      <c r="E15" s="36">
        <v>61302781</v>
      </c>
      <c r="F15" s="30"/>
      <c r="G15" s="36">
        <v>63996491</v>
      </c>
    </row>
    <row r="16" spans="3:7" ht="13.5" thickBot="1">
      <c r="C16" s="13" t="s">
        <v>23</v>
      </c>
      <c r="D16" s="30"/>
      <c r="E16" s="53">
        <v>147781421</v>
      </c>
      <c r="F16" s="44"/>
      <c r="G16" s="53">
        <v>234116977</v>
      </c>
    </row>
    <row r="17" spans="4:7" ht="13.5" thickTop="1">
      <c r="D17" s="30"/>
      <c r="E17" s="30"/>
      <c r="F17" s="30"/>
      <c r="G17" s="30"/>
    </row>
    <row r="18" spans="4:7" ht="12.75">
      <c r="D18" s="30"/>
      <c r="E18" s="30"/>
      <c r="F18" s="30"/>
      <c r="G18" s="30"/>
    </row>
    <row r="19" spans="2:7" ht="12.75">
      <c r="B19" s="247" t="s">
        <v>198</v>
      </c>
      <c r="C19" s="8" t="s">
        <v>283</v>
      </c>
      <c r="D19" s="30"/>
      <c r="E19" s="30"/>
      <c r="F19" s="30"/>
      <c r="G19" s="30"/>
    </row>
    <row r="20" spans="3:7" ht="12.75">
      <c r="C20" s="41"/>
      <c r="D20" s="30"/>
      <c r="E20" s="30"/>
      <c r="F20" s="30"/>
      <c r="G20" s="30"/>
    </row>
    <row r="21" spans="3:7" ht="12.75">
      <c r="C21" s="13" t="s">
        <v>92</v>
      </c>
      <c r="D21" s="30"/>
      <c r="E21" s="30"/>
      <c r="F21" s="30"/>
      <c r="G21" s="30"/>
    </row>
    <row r="22" spans="4:7" ht="12.75">
      <c r="D22" s="4"/>
      <c r="E22" s="4">
        <v>2015</v>
      </c>
      <c r="F22" s="4"/>
      <c r="G22" s="4">
        <v>2014</v>
      </c>
    </row>
    <row r="23" spans="3:7" ht="12.75">
      <c r="C23" s="38" t="s">
        <v>191</v>
      </c>
      <c r="D23" s="30"/>
      <c r="E23" s="30">
        <v>124170164</v>
      </c>
      <c r="F23" s="30"/>
      <c r="G23" s="30">
        <v>196555216</v>
      </c>
    </row>
    <row r="24" spans="3:7" ht="12.75">
      <c r="C24" s="13" t="s">
        <v>93</v>
      </c>
      <c r="D24" s="30"/>
      <c r="E24" s="36">
        <v>7766952</v>
      </c>
      <c r="F24" s="30"/>
      <c r="G24" s="36">
        <v>8585027</v>
      </c>
    </row>
    <row r="25" spans="4:7" ht="12.75">
      <c r="D25" s="30"/>
      <c r="E25" s="30">
        <v>131937116</v>
      </c>
      <c r="F25" s="30">
        <f>F23+F24</f>
        <v>0</v>
      </c>
      <c r="G25" s="30">
        <v>205140243</v>
      </c>
    </row>
    <row r="26" spans="3:7" ht="12.75">
      <c r="C26" s="13" t="s">
        <v>94</v>
      </c>
      <c r="D26" s="30"/>
      <c r="E26" s="36">
        <v>2579447</v>
      </c>
      <c r="F26" s="36">
        <v>1619615</v>
      </c>
      <c r="G26" s="36">
        <v>594350</v>
      </c>
    </row>
    <row r="27" spans="4:7" ht="12.75">
      <c r="D27" s="30"/>
      <c r="E27" s="30">
        <v>134516563</v>
      </c>
      <c r="F27" s="30">
        <f>F25+F26</f>
        <v>1619615</v>
      </c>
      <c r="G27" s="30">
        <v>205734593</v>
      </c>
    </row>
    <row r="28" spans="3:7" ht="12.75">
      <c r="C28" s="13" t="s">
        <v>95</v>
      </c>
      <c r="D28" s="30"/>
      <c r="E28" s="36">
        <v>2505220</v>
      </c>
      <c r="F28" s="30"/>
      <c r="G28" s="36">
        <v>1630019</v>
      </c>
    </row>
    <row r="29" spans="4:7" ht="12.75">
      <c r="D29" s="30"/>
      <c r="E29" s="30">
        <v>132011343</v>
      </c>
      <c r="F29" s="30">
        <f>F27-F28</f>
        <v>1619615</v>
      </c>
      <c r="G29" s="30">
        <v>204104574</v>
      </c>
    </row>
    <row r="30" spans="3:7" ht="12.75">
      <c r="C30" s="13" t="s">
        <v>190</v>
      </c>
      <c r="D30" s="30"/>
      <c r="E30" s="30">
        <v>14441304</v>
      </c>
      <c r="F30" s="30">
        <f>F66</f>
        <v>0</v>
      </c>
      <c r="G30" s="30">
        <v>15747183</v>
      </c>
    </row>
    <row r="31" spans="3:7" ht="13.5" thickBot="1">
      <c r="C31" s="13" t="s">
        <v>116</v>
      </c>
      <c r="D31" s="30"/>
      <c r="E31" s="53">
        <v>146452647</v>
      </c>
      <c r="F31" s="53">
        <f>F29+F30</f>
        <v>1619615</v>
      </c>
      <c r="G31" s="53">
        <v>219851757</v>
      </c>
    </row>
    <row r="32" spans="4:7" ht="13.5" thickTop="1">
      <c r="D32" s="30"/>
      <c r="E32" s="33"/>
      <c r="F32" s="30"/>
      <c r="G32" s="33"/>
    </row>
    <row r="33" spans="4:7" ht="12.75">
      <c r="D33" s="30"/>
      <c r="E33" s="33"/>
      <c r="F33" s="30"/>
      <c r="G33" s="33"/>
    </row>
    <row r="34" spans="2:7" ht="12.75">
      <c r="B34" s="247" t="s">
        <v>199</v>
      </c>
      <c r="C34" s="8" t="s">
        <v>282</v>
      </c>
      <c r="D34" s="30"/>
      <c r="E34" s="30"/>
      <c r="F34" s="30"/>
      <c r="G34" s="30"/>
    </row>
    <row r="35" spans="4:7" ht="12.75">
      <c r="D35" s="30"/>
      <c r="E35" s="30"/>
      <c r="F35" s="30"/>
      <c r="G35" s="30"/>
    </row>
    <row r="36" spans="3:7" ht="12.75">
      <c r="C36" s="13" t="s">
        <v>118</v>
      </c>
      <c r="D36" s="30"/>
      <c r="E36" s="30"/>
      <c r="F36" s="30"/>
      <c r="G36" s="30"/>
    </row>
    <row r="37" spans="4:7" ht="12.75">
      <c r="D37" s="4"/>
      <c r="E37" s="4">
        <v>2015</v>
      </c>
      <c r="F37" s="4"/>
      <c r="G37" s="4">
        <v>2014</v>
      </c>
    </row>
    <row r="38" spans="3:7" ht="12.75">
      <c r="C38" s="13" t="s">
        <v>96</v>
      </c>
      <c r="D38" s="30"/>
      <c r="E38" s="30">
        <v>49970279</v>
      </c>
      <c r="F38" s="30">
        <v>63067495</v>
      </c>
      <c r="G38" s="30">
        <v>42415664</v>
      </c>
    </row>
    <row r="39" spans="4:7" ht="12.75">
      <c r="D39" s="30"/>
      <c r="E39" s="30"/>
      <c r="F39" s="30"/>
      <c r="G39" s="30"/>
    </row>
    <row r="40" spans="3:7" ht="12.75">
      <c r="C40" s="13" t="s">
        <v>189</v>
      </c>
      <c r="D40" s="30"/>
      <c r="E40" s="36">
        <v>116977967</v>
      </c>
      <c r="F40" s="36">
        <f>110993958-F24</f>
        <v>110993958</v>
      </c>
      <c r="G40" s="36">
        <v>197688871</v>
      </c>
    </row>
    <row r="41" spans="4:7" ht="12.75">
      <c r="D41" s="30"/>
      <c r="E41" s="30">
        <v>166948246</v>
      </c>
      <c r="F41" s="30">
        <f>F38+F40</f>
        <v>174061453</v>
      </c>
      <c r="G41" s="30">
        <v>240104535</v>
      </c>
    </row>
    <row r="42" spans="3:7" ht="12.75">
      <c r="C42" s="13" t="s">
        <v>97</v>
      </c>
      <c r="D42" s="30"/>
      <c r="E42" s="30">
        <v>42778082</v>
      </c>
      <c r="F42" s="30"/>
      <c r="G42" s="30">
        <v>43549319</v>
      </c>
    </row>
    <row r="43" spans="3:7" ht="13.5" thickBot="1">
      <c r="C43" s="13" t="s">
        <v>117</v>
      </c>
      <c r="D43" s="30"/>
      <c r="E43" s="53">
        <v>124170164</v>
      </c>
      <c r="F43" s="53">
        <f>F41-F42</f>
        <v>174061453</v>
      </c>
      <c r="G43" s="53">
        <v>196555216</v>
      </c>
    </row>
    <row r="44" spans="4:7" ht="13.5" thickTop="1">
      <c r="D44" s="30"/>
      <c r="E44" s="30"/>
      <c r="F44" s="30"/>
      <c r="G44" s="30"/>
    </row>
    <row r="45" spans="3:7" ht="12.75">
      <c r="C45" s="8"/>
      <c r="D45" s="30"/>
      <c r="E45" s="30"/>
      <c r="F45" s="30"/>
      <c r="G45" s="30"/>
    </row>
    <row r="46" spans="3:7" ht="12.75" hidden="1">
      <c r="C46" s="13" t="s">
        <v>150</v>
      </c>
      <c r="D46" s="30"/>
      <c r="E46" s="30"/>
      <c r="F46" s="30"/>
      <c r="G46" s="30"/>
    </row>
    <row r="47" spans="4:7" ht="12.75" hidden="1">
      <c r="D47" s="30"/>
      <c r="E47" s="30"/>
      <c r="F47" s="30"/>
      <c r="G47" s="30"/>
    </row>
    <row r="48" spans="3:7" ht="12.75" hidden="1">
      <c r="C48" s="8" t="s">
        <v>16</v>
      </c>
      <c r="D48" s="30"/>
      <c r="E48" s="30"/>
      <c r="F48" s="30"/>
      <c r="G48" s="30"/>
    </row>
    <row r="49" spans="4:7" ht="12.75" hidden="1">
      <c r="D49" s="4"/>
      <c r="E49" s="4" t="s">
        <v>151</v>
      </c>
      <c r="F49" s="30"/>
      <c r="G49" s="30" t="s">
        <v>151</v>
      </c>
    </row>
    <row r="50" spans="3:7" ht="12.75" hidden="1">
      <c r="C50" s="13" t="s">
        <v>146</v>
      </c>
      <c r="D50" s="30"/>
      <c r="E50" s="30">
        <v>42415664</v>
      </c>
      <c r="F50" s="30"/>
      <c r="G50" s="30">
        <v>42415664</v>
      </c>
    </row>
    <row r="51" spans="3:7" ht="12.75" hidden="1">
      <c r="C51" s="13" t="s">
        <v>147</v>
      </c>
      <c r="D51" s="30"/>
      <c r="E51" s="36">
        <v>146069484</v>
      </c>
      <c r="F51" s="30"/>
      <c r="G51" s="30">
        <v>146069484</v>
      </c>
    </row>
    <row r="52" spans="4:7" ht="12.75" hidden="1">
      <c r="D52" s="30">
        <v>0</v>
      </c>
      <c r="E52" s="30">
        <v>188485148</v>
      </c>
      <c r="F52" s="30"/>
      <c r="G52" s="30">
        <v>188485148</v>
      </c>
    </row>
    <row r="53" spans="3:7" ht="12.75" hidden="1">
      <c r="C53" s="13" t="s">
        <v>148</v>
      </c>
      <c r="D53" s="30"/>
      <c r="E53" s="30">
        <v>44672036</v>
      </c>
      <c r="F53" s="30"/>
      <c r="G53" s="30">
        <v>44672036</v>
      </c>
    </row>
    <row r="54" spans="3:7" ht="13.5" hidden="1" thickBot="1">
      <c r="C54" s="13" t="s">
        <v>149</v>
      </c>
      <c r="D54" s="33">
        <f>D52-D53</f>
        <v>0</v>
      </c>
      <c r="E54" s="31">
        <v>143813112</v>
      </c>
      <c r="F54" s="30"/>
      <c r="G54" s="30">
        <v>143813112</v>
      </c>
    </row>
    <row r="55" spans="4:7" ht="12.75">
      <c r="D55" s="30"/>
      <c r="E55" s="30"/>
      <c r="F55" s="30"/>
      <c r="G55" s="30"/>
    </row>
    <row r="56" spans="4:7" ht="12.75">
      <c r="D56" s="30"/>
      <c r="E56" s="30"/>
      <c r="F56" s="30"/>
      <c r="G56" s="30"/>
    </row>
    <row r="57" spans="4:7" ht="12.75">
      <c r="D57" s="30"/>
      <c r="E57" s="30"/>
      <c r="F57" s="30"/>
      <c r="G57" s="30"/>
    </row>
    <row r="58" spans="2:7" ht="12.75">
      <c r="B58" s="247" t="s">
        <v>200</v>
      </c>
      <c r="C58" s="8" t="s">
        <v>281</v>
      </c>
      <c r="D58" s="30"/>
      <c r="E58" s="30"/>
      <c r="F58" s="30"/>
      <c r="G58" s="30"/>
    </row>
    <row r="59" spans="4:7" ht="12.75">
      <c r="D59" s="30"/>
      <c r="E59" s="30"/>
      <c r="F59" s="30"/>
      <c r="G59" s="30"/>
    </row>
    <row r="60" spans="4:7" ht="12.75">
      <c r="D60" s="4"/>
      <c r="E60" s="4">
        <v>2015</v>
      </c>
      <c r="F60" s="4"/>
      <c r="G60" s="4">
        <v>2014</v>
      </c>
    </row>
    <row r="61" spans="4:7" ht="12.75">
      <c r="D61" s="4"/>
      <c r="E61" s="4"/>
      <c r="F61" s="4"/>
      <c r="G61" s="4"/>
    </row>
    <row r="62" spans="3:7" ht="12.75">
      <c r="C62" s="13" t="s">
        <v>119</v>
      </c>
      <c r="D62" s="30"/>
      <c r="E62" s="203">
        <v>8578053</v>
      </c>
      <c r="F62" s="30"/>
      <c r="G62" s="30">
        <v>8763071</v>
      </c>
    </row>
    <row r="63" spans="3:7" ht="12.75">
      <c r="C63" s="13" t="s">
        <v>99</v>
      </c>
      <c r="D63" s="30"/>
      <c r="E63" s="203">
        <v>1412265</v>
      </c>
      <c r="F63" s="30"/>
      <c r="G63" s="30">
        <v>2005042</v>
      </c>
    </row>
    <row r="64" spans="3:7" ht="12.75">
      <c r="C64" s="13" t="s">
        <v>100</v>
      </c>
      <c r="D64" s="30"/>
      <c r="E64" s="203">
        <v>107322</v>
      </c>
      <c r="F64" s="30"/>
      <c r="G64" s="30">
        <v>206627</v>
      </c>
    </row>
    <row r="65" spans="3:7" ht="12.75">
      <c r="C65" s="13" t="s">
        <v>114</v>
      </c>
      <c r="D65" s="30"/>
      <c r="E65" s="251">
        <v>4343664</v>
      </c>
      <c r="F65" s="30"/>
      <c r="G65" s="30">
        <v>4772443</v>
      </c>
    </row>
    <row r="66" spans="4:7" ht="13.5" thickBot="1">
      <c r="D66" s="30"/>
      <c r="E66" s="250">
        <v>14441304</v>
      </c>
      <c r="F66" s="53">
        <f>SUM(F62:F65)</f>
        <v>0</v>
      </c>
      <c r="G66" s="53">
        <v>15747183</v>
      </c>
    </row>
    <row r="67" spans="4:7" ht="13.5" thickTop="1">
      <c r="D67" s="30"/>
      <c r="E67" s="30"/>
      <c r="F67" s="30"/>
      <c r="G67" s="30"/>
    </row>
    <row r="68" spans="4:7" ht="12.75">
      <c r="D68" s="30"/>
      <c r="E68" s="30"/>
      <c r="F68" s="30"/>
      <c r="G68" s="30"/>
    </row>
    <row r="69" spans="2:7" ht="12.75">
      <c r="B69" s="245">
        <v>18</v>
      </c>
      <c r="C69" s="8" t="s">
        <v>266</v>
      </c>
      <c r="D69" s="30"/>
      <c r="E69" s="30"/>
      <c r="F69" s="30"/>
      <c r="G69" s="30"/>
    </row>
    <row r="70" spans="4:7" ht="12.75">
      <c r="D70" s="30"/>
      <c r="E70" s="30"/>
      <c r="F70" s="30"/>
      <c r="G70" s="30"/>
    </row>
    <row r="71" spans="4:7" ht="12.75">
      <c r="D71" s="4"/>
      <c r="E71" s="4">
        <v>2015</v>
      </c>
      <c r="F71" s="4"/>
      <c r="G71" s="4">
        <v>2014</v>
      </c>
    </row>
    <row r="72" spans="4:7" ht="12.75">
      <c r="D72" s="4"/>
      <c r="E72" s="4"/>
      <c r="F72" s="4"/>
      <c r="G72" s="4"/>
    </row>
    <row r="73" spans="3:7" ht="12.75">
      <c r="C73" s="13" t="s">
        <v>101</v>
      </c>
      <c r="D73" s="30"/>
      <c r="E73" s="30">
        <v>3978616</v>
      </c>
      <c r="F73" s="30"/>
      <c r="G73" s="30">
        <v>4341841</v>
      </c>
    </row>
    <row r="74" spans="3:7" ht="12.75">
      <c r="C74" s="13" t="s">
        <v>145</v>
      </c>
      <c r="D74" s="30"/>
      <c r="E74" s="30">
        <v>190000</v>
      </c>
      <c r="F74" s="30"/>
      <c r="G74" s="30">
        <v>259304</v>
      </c>
    </row>
    <row r="75" spans="3:7" ht="12.75">
      <c r="C75" s="13" t="s">
        <v>152</v>
      </c>
      <c r="D75" s="30"/>
      <c r="E75" s="30">
        <v>182077</v>
      </c>
      <c r="F75" s="30"/>
      <c r="G75" s="30">
        <v>306978</v>
      </c>
    </row>
    <row r="76" spans="3:7" ht="12.75">
      <c r="C76" s="13" t="s">
        <v>87</v>
      </c>
      <c r="D76" s="30"/>
      <c r="E76" s="30">
        <v>211359</v>
      </c>
      <c r="F76" s="30"/>
      <c r="G76" s="30">
        <v>234574</v>
      </c>
    </row>
    <row r="77" spans="3:7" ht="12.75">
      <c r="C77" s="13" t="s">
        <v>102</v>
      </c>
      <c r="D77" s="30"/>
      <c r="E77" s="30">
        <v>530417</v>
      </c>
      <c r="F77" s="30"/>
      <c r="G77" s="30">
        <v>360238</v>
      </c>
    </row>
    <row r="78" spans="3:7" ht="12.75">
      <c r="C78" s="13" t="s">
        <v>139</v>
      </c>
      <c r="D78" s="30"/>
      <c r="E78" s="30">
        <v>218317</v>
      </c>
      <c r="F78" s="30"/>
      <c r="G78" s="30">
        <v>185736</v>
      </c>
    </row>
    <row r="79" spans="3:7" ht="12.75">
      <c r="C79" s="13" t="s">
        <v>137</v>
      </c>
      <c r="D79" s="30"/>
      <c r="E79" s="30">
        <v>980167</v>
      </c>
      <c r="F79" s="30"/>
      <c r="G79" s="30">
        <v>1110842</v>
      </c>
    </row>
    <row r="80" spans="3:7" ht="12.75">
      <c r="C80" s="13" t="s">
        <v>103</v>
      </c>
      <c r="D80" s="30"/>
      <c r="E80" s="30">
        <v>1434000</v>
      </c>
      <c r="F80" s="30"/>
      <c r="G80" s="30">
        <v>1386000</v>
      </c>
    </row>
    <row r="81" spans="3:7" ht="12.75">
      <c r="C81" s="13" t="s">
        <v>202</v>
      </c>
      <c r="D81" s="30"/>
      <c r="E81" s="30">
        <v>336026</v>
      </c>
      <c r="F81" s="30"/>
      <c r="G81" s="30">
        <v>759081</v>
      </c>
    </row>
    <row r="82" spans="3:7" ht="12.75">
      <c r="C82" s="13" t="s">
        <v>140</v>
      </c>
      <c r="D82" s="30"/>
      <c r="E82" s="30">
        <v>172508</v>
      </c>
      <c r="F82" s="30"/>
      <c r="G82" s="30">
        <v>203461</v>
      </c>
    </row>
    <row r="83" spans="3:7" ht="12.75">
      <c r="C83" s="13" t="s">
        <v>98</v>
      </c>
      <c r="D83" s="30"/>
      <c r="E83" s="30">
        <v>1125048</v>
      </c>
      <c r="F83" s="30"/>
      <c r="G83" s="30">
        <v>1827165</v>
      </c>
    </row>
    <row r="84" spans="3:7" ht="12.75">
      <c r="C84" s="13" t="s">
        <v>88</v>
      </c>
      <c r="D84" s="30"/>
      <c r="E84" s="30">
        <v>101608</v>
      </c>
      <c r="F84" s="30"/>
      <c r="G84" s="30">
        <v>117553</v>
      </c>
    </row>
    <row r="85" spans="3:7" ht="12.75">
      <c r="C85" s="13" t="s">
        <v>195</v>
      </c>
      <c r="D85" s="30"/>
      <c r="E85" s="30">
        <v>96100</v>
      </c>
      <c r="F85" s="30"/>
      <c r="G85" s="30">
        <v>131995</v>
      </c>
    </row>
    <row r="86" spans="3:7" ht="12.75">
      <c r="C86" s="13" t="s">
        <v>105</v>
      </c>
      <c r="D86" s="30"/>
      <c r="E86" s="30">
        <v>2100</v>
      </c>
      <c r="F86" s="30"/>
      <c r="G86" s="30">
        <v>16875</v>
      </c>
    </row>
    <row r="87" spans="3:7" ht="12.75">
      <c r="C87" s="13" t="s">
        <v>106</v>
      </c>
      <c r="D87" s="30"/>
      <c r="E87" s="30">
        <v>33185</v>
      </c>
      <c r="F87" s="30"/>
      <c r="G87" s="30">
        <v>25129</v>
      </c>
    </row>
    <row r="88" spans="3:7" ht="12.75">
      <c r="C88" s="13" t="s">
        <v>107</v>
      </c>
      <c r="D88" s="30"/>
      <c r="E88" s="30">
        <v>2560</v>
      </c>
      <c r="F88" s="30"/>
      <c r="G88" s="30">
        <v>16638</v>
      </c>
    </row>
    <row r="89" spans="3:7" ht="12.75">
      <c r="C89" s="13" t="s">
        <v>108</v>
      </c>
      <c r="D89" s="30"/>
      <c r="E89" s="30">
        <v>23511</v>
      </c>
      <c r="F89" s="30"/>
      <c r="G89" s="30">
        <v>15826</v>
      </c>
    </row>
    <row r="90" spans="3:7" ht="12.75">
      <c r="C90" s="13" t="s">
        <v>159</v>
      </c>
      <c r="D90" s="30"/>
      <c r="E90" s="30">
        <v>263939</v>
      </c>
      <c r="F90" s="30"/>
      <c r="G90" s="30">
        <v>383267</v>
      </c>
    </row>
    <row r="91" spans="3:7" ht="12.75">
      <c r="C91" s="13" t="s">
        <v>158</v>
      </c>
      <c r="D91" s="30"/>
      <c r="E91" s="30">
        <v>358897</v>
      </c>
      <c r="F91" s="30"/>
      <c r="G91" s="30">
        <v>711392</v>
      </c>
    </row>
    <row r="92" spans="3:7" ht="12.75">
      <c r="C92" s="13" t="s">
        <v>109</v>
      </c>
      <c r="D92" s="30"/>
      <c r="E92" s="30">
        <v>9358</v>
      </c>
      <c r="F92" s="30"/>
      <c r="G92" s="30">
        <v>11200</v>
      </c>
    </row>
    <row r="93" spans="3:7" ht="12.75">
      <c r="C93" s="13" t="s">
        <v>188</v>
      </c>
      <c r="D93" s="30"/>
      <c r="E93" s="30">
        <v>662424</v>
      </c>
      <c r="F93" s="30"/>
      <c r="G93" s="30">
        <v>628955</v>
      </c>
    </row>
    <row r="94" spans="3:7" ht="12.75">
      <c r="C94" s="13" t="s">
        <v>110</v>
      </c>
      <c r="D94" s="30"/>
      <c r="E94" s="30">
        <v>364600</v>
      </c>
      <c r="F94" s="30"/>
      <c r="G94" s="30">
        <v>653002</v>
      </c>
    </row>
    <row r="95" spans="3:7" ht="12.75">
      <c r="C95" s="13" t="s">
        <v>111</v>
      </c>
      <c r="D95" s="30"/>
      <c r="E95" s="30">
        <v>56560</v>
      </c>
      <c r="F95" s="30"/>
      <c r="G95" s="30">
        <v>68370</v>
      </c>
    </row>
    <row r="96" spans="3:7" ht="12.75">
      <c r="C96" s="13" t="s">
        <v>112</v>
      </c>
      <c r="D96" s="30"/>
      <c r="E96" s="30">
        <v>87784</v>
      </c>
      <c r="F96" s="30"/>
      <c r="G96" s="30">
        <v>67283</v>
      </c>
    </row>
    <row r="97" spans="3:7" ht="12.75">
      <c r="C97" s="13" t="s">
        <v>141</v>
      </c>
      <c r="D97" s="30"/>
      <c r="E97" s="30">
        <v>9618</v>
      </c>
      <c r="F97" s="30"/>
      <c r="G97" s="30">
        <v>10552</v>
      </c>
    </row>
    <row r="98" spans="3:7" ht="12.75">
      <c r="C98" s="13" t="s">
        <v>138</v>
      </c>
      <c r="D98" s="30"/>
      <c r="E98" s="30">
        <v>72496</v>
      </c>
      <c r="F98" s="30"/>
      <c r="G98" s="30">
        <v>67714</v>
      </c>
    </row>
    <row r="99" spans="3:7" ht="12.75">
      <c r="C99" s="13" t="s">
        <v>113</v>
      </c>
      <c r="D99" s="30"/>
      <c r="E99" s="30">
        <v>138000</v>
      </c>
      <c r="F99" s="30"/>
      <c r="G99" s="30">
        <v>113197</v>
      </c>
    </row>
    <row r="100" spans="3:7" ht="12.75">
      <c r="C100" s="13" t="s">
        <v>153</v>
      </c>
      <c r="D100" s="30"/>
      <c r="E100" s="30">
        <v>53500</v>
      </c>
      <c r="F100" s="30"/>
      <c r="G100" s="30">
        <v>53500</v>
      </c>
    </row>
    <row r="101" spans="3:7" ht="12.75">
      <c r="C101" s="13" t="s">
        <v>114</v>
      </c>
      <c r="D101" s="30"/>
      <c r="E101" s="30">
        <v>191104</v>
      </c>
      <c r="F101" s="30"/>
      <c r="G101" s="30">
        <v>220980</v>
      </c>
    </row>
    <row r="102" spans="4:7" ht="13.5" thickBot="1">
      <c r="D102" s="30"/>
      <c r="E102" s="53">
        <v>11885879</v>
      </c>
      <c r="F102" s="53">
        <f>SUM(F73:F101)</f>
        <v>0</v>
      </c>
      <c r="G102" s="53">
        <v>14288648</v>
      </c>
    </row>
    <row r="103" spans="2:7" ht="13.5" thickTop="1">
      <c r="B103" s="245" t="s">
        <v>143</v>
      </c>
      <c r="C103" s="8" t="s">
        <v>265</v>
      </c>
      <c r="D103" s="30"/>
      <c r="E103" s="30"/>
      <c r="F103" s="30"/>
      <c r="G103" s="30"/>
    </row>
    <row r="104" spans="4:7" ht="12.75">
      <c r="D104" s="30"/>
      <c r="E104" s="30"/>
      <c r="F104" s="30"/>
      <c r="G104" s="30"/>
    </row>
    <row r="105" spans="4:7" ht="12.75">
      <c r="D105" s="4"/>
      <c r="E105" s="4">
        <v>2015</v>
      </c>
      <c r="F105" s="4"/>
      <c r="G105" s="4">
        <v>2014</v>
      </c>
    </row>
    <row r="106" spans="4:7" ht="12.75">
      <c r="D106" s="4"/>
      <c r="E106" s="4"/>
      <c r="F106" s="4"/>
      <c r="G106" s="4"/>
    </row>
    <row r="107" spans="3:7" ht="12.75">
      <c r="C107" s="13" t="s">
        <v>115</v>
      </c>
      <c r="D107" s="30"/>
      <c r="E107" s="30">
        <v>46078</v>
      </c>
      <c r="F107" s="30"/>
      <c r="G107" s="30">
        <v>53486</v>
      </c>
    </row>
    <row r="108" spans="4:7" ht="13.5" thickBot="1">
      <c r="D108" s="30"/>
      <c r="E108" s="53">
        <v>46078</v>
      </c>
      <c r="F108" s="44"/>
      <c r="G108" s="53">
        <v>53486</v>
      </c>
    </row>
    <row r="109" ht="13.5" thickTop="1"/>
    <row r="111" spans="2:3" ht="12.75">
      <c r="B111" s="245">
        <v>20</v>
      </c>
      <c r="C111" s="1" t="s">
        <v>287</v>
      </c>
    </row>
    <row r="112" spans="3:7" ht="12.75">
      <c r="C112" s="7"/>
      <c r="E112" s="29"/>
      <c r="F112" s="29"/>
      <c r="G112" s="29"/>
    </row>
    <row r="113" spans="3:7" ht="12.75">
      <c r="C113" s="7" t="s">
        <v>175</v>
      </c>
      <c r="E113" s="254">
        <v>-8884965</v>
      </c>
      <c r="F113" s="29"/>
      <c r="G113" s="29">
        <v>1018221</v>
      </c>
    </row>
    <row r="114" spans="3:7" ht="12.75">
      <c r="C114" s="1"/>
      <c r="E114" s="29"/>
      <c r="F114" s="29"/>
      <c r="G114" s="29"/>
    </row>
    <row r="115" spans="3:7" ht="12.75">
      <c r="C115" s="7" t="s">
        <v>176</v>
      </c>
      <c r="E115" s="29">
        <v>4850000</v>
      </c>
      <c r="F115" s="29"/>
      <c r="G115" s="29">
        <v>4850000</v>
      </c>
    </row>
    <row r="116" ht="12.75">
      <c r="C116" s="7"/>
    </row>
    <row r="117" spans="3:7" ht="12.75">
      <c r="C117" s="8" t="s">
        <v>178</v>
      </c>
      <c r="E117" s="253">
        <v>-1.8319515463917526</v>
      </c>
      <c r="F117" s="58"/>
      <c r="G117" s="58">
        <v>0.20994247422680412</v>
      </c>
    </row>
    <row r="119" spans="2:3" ht="12.75">
      <c r="B119" s="245">
        <v>21</v>
      </c>
      <c r="C119" s="1" t="s">
        <v>264</v>
      </c>
    </row>
    <row r="120" spans="2:3" ht="12.75">
      <c r="B120" s="249"/>
      <c r="C120" s="1"/>
    </row>
    <row r="121" spans="3:7" ht="12.75">
      <c r="C121" s="13" t="s">
        <v>177</v>
      </c>
      <c r="E121" s="29">
        <v>8220842</v>
      </c>
      <c r="F121" s="29"/>
      <c r="G121" s="29">
        <v>952077</v>
      </c>
    </row>
    <row r="122" spans="5:7" ht="12.75">
      <c r="E122" s="29"/>
      <c r="F122" s="29"/>
      <c r="G122" s="29"/>
    </row>
    <row r="123" spans="3:7" ht="12.75">
      <c r="C123" s="13" t="s">
        <v>176</v>
      </c>
      <c r="E123" s="29">
        <v>4850000</v>
      </c>
      <c r="F123" s="29"/>
      <c r="G123" s="29">
        <v>4850000</v>
      </c>
    </row>
    <row r="125" spans="3:7" ht="12.75">
      <c r="C125" s="8" t="s">
        <v>160</v>
      </c>
      <c r="E125" s="58">
        <v>1.6950189690721649</v>
      </c>
      <c r="F125" s="58"/>
      <c r="G125" s="58">
        <v>0.19630453608247422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2015-10-31T07:10:47Z</cp:lastPrinted>
  <dcterms:created xsi:type="dcterms:W3CDTF">2001-03-18T04:19:11Z</dcterms:created>
  <dcterms:modified xsi:type="dcterms:W3CDTF">2015-11-03T05:09:07Z</dcterms:modified>
  <cp:category/>
  <cp:version/>
  <cp:contentType/>
  <cp:contentStatus/>
</cp:coreProperties>
</file>